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 tabRatio="823"/>
  </bookViews>
  <sheets>
    <sheet name="Carátula" sheetId="20" r:id="rId1"/>
    <sheet name="Índice" sheetId="21" r:id="rId2"/>
    <sheet name="Regiones" sheetId="35" r:id="rId3"/>
    <sheet name="Cultivos" sheetId="39" r:id="rId4"/>
    <sheet name="Cultivos por regiones" sheetId="40" r:id="rId5"/>
  </sheets>
  <calcPr calcId="145621"/>
</workbook>
</file>

<file path=xl/calcChain.xml><?xml version="1.0" encoding="utf-8"?>
<calcChain xmlns="http://schemas.openxmlformats.org/spreadsheetml/2006/main">
  <c r="B3" i="35" l="1"/>
  <c r="H68" i="35" l="1"/>
  <c r="H65" i="35"/>
  <c r="H64" i="35"/>
  <c r="H61" i="35"/>
  <c r="H60" i="35"/>
  <c r="H59" i="35"/>
  <c r="H57" i="35"/>
  <c r="J68" i="35"/>
  <c r="K68" i="35" s="1"/>
  <c r="G68" i="35"/>
  <c r="H67" i="35" s="1"/>
  <c r="K29" i="40"/>
  <c r="K28" i="40"/>
  <c r="K27" i="40"/>
  <c r="K26" i="40"/>
  <c r="K25" i="40"/>
  <c r="H29" i="40"/>
  <c r="H28" i="40"/>
  <c r="H27" i="40"/>
  <c r="H26" i="40"/>
  <c r="H25" i="40"/>
  <c r="K24" i="40"/>
  <c r="K20" i="40" s="1"/>
  <c r="K23" i="40"/>
  <c r="K22" i="40"/>
  <c r="K21" i="40"/>
  <c r="H24" i="40"/>
  <c r="H23" i="40"/>
  <c r="H20" i="40" s="1"/>
  <c r="H22" i="40"/>
  <c r="H21" i="40"/>
  <c r="H19" i="40"/>
  <c r="H18" i="40"/>
  <c r="H17" i="40"/>
  <c r="H16" i="40"/>
  <c r="H15" i="40"/>
  <c r="K19" i="40"/>
  <c r="K15" i="40" s="1"/>
  <c r="K18" i="40"/>
  <c r="K17" i="40"/>
  <c r="K16" i="40"/>
  <c r="K14" i="40"/>
  <c r="K13" i="40"/>
  <c r="K12" i="40"/>
  <c r="K11" i="40"/>
  <c r="K10" i="40" s="1"/>
  <c r="H14" i="40"/>
  <c r="H13" i="40"/>
  <c r="H12" i="40"/>
  <c r="H11" i="40"/>
  <c r="B2" i="40"/>
  <c r="K61" i="35" l="1"/>
  <c r="K65" i="35"/>
  <c r="K57" i="35"/>
  <c r="K58" i="35"/>
  <c r="K62" i="35"/>
  <c r="K66" i="35"/>
  <c r="K59" i="35"/>
  <c r="K63" i="35"/>
  <c r="K67" i="35"/>
  <c r="K60" i="35"/>
  <c r="K64" i="35"/>
  <c r="H58" i="35"/>
  <c r="H62" i="35"/>
  <c r="H66" i="35"/>
  <c r="H63" i="35"/>
  <c r="H10" i="40"/>
  <c r="K17" i="39"/>
  <c r="K12" i="39"/>
  <c r="J22" i="39"/>
  <c r="K19" i="39" s="1"/>
  <c r="G22" i="39"/>
  <c r="H18" i="39" s="1"/>
  <c r="B2" i="39"/>
  <c r="H15" i="39" l="1"/>
  <c r="H16" i="39"/>
  <c r="K13" i="39"/>
  <c r="K18" i="39"/>
  <c r="H11" i="39"/>
  <c r="H19" i="39"/>
  <c r="K14" i="39"/>
  <c r="K20" i="39"/>
  <c r="H12" i="39"/>
  <c r="H20" i="39"/>
  <c r="K16" i="39"/>
  <c r="K21" i="39"/>
  <c r="H13" i="39"/>
  <c r="H17" i="39"/>
  <c r="H21" i="39"/>
  <c r="H14" i="39"/>
  <c r="K11" i="39"/>
  <c r="K15" i="39"/>
  <c r="L46" i="35"/>
  <c r="L45" i="35"/>
  <c r="L44" i="35"/>
  <c r="L43" i="35"/>
  <c r="L41" i="35" s="1"/>
  <c r="L42" i="35"/>
  <c r="O40" i="35"/>
  <c r="L40" i="35"/>
  <c r="O39" i="35"/>
  <c r="L39" i="35"/>
  <c r="O38" i="35"/>
  <c r="L38" i="35"/>
  <c r="O37" i="35"/>
  <c r="L37" i="35"/>
  <c r="O36" i="35"/>
  <c r="L36" i="35"/>
  <c r="O34" i="35"/>
  <c r="L34" i="35"/>
  <c r="O33" i="35"/>
  <c r="L33" i="35"/>
  <c r="O32" i="35"/>
  <c r="L32" i="35"/>
  <c r="O31" i="35"/>
  <c r="L31" i="35"/>
  <c r="O30" i="35"/>
  <c r="O29" i="35" s="1"/>
  <c r="L30" i="35"/>
  <c r="O28" i="35"/>
  <c r="L28" i="35"/>
  <c r="O27" i="35"/>
  <c r="L27" i="35"/>
  <c r="O26" i="35"/>
  <c r="L26" i="35"/>
  <c r="O25" i="35"/>
  <c r="L25" i="35"/>
  <c r="O24" i="35"/>
  <c r="L24" i="35"/>
  <c r="O22" i="35"/>
  <c r="L22" i="35"/>
  <c r="O21" i="35"/>
  <c r="L21" i="35"/>
  <c r="O20" i="35"/>
  <c r="L20" i="35"/>
  <c r="O19" i="35"/>
  <c r="L19" i="35"/>
  <c r="O18" i="35"/>
  <c r="L18" i="35"/>
  <c r="O17" i="35"/>
  <c r="L17" i="35"/>
  <c r="O16" i="35"/>
  <c r="L16" i="35"/>
  <c r="O15" i="35"/>
  <c r="L15" i="35"/>
  <c r="O14" i="35"/>
  <c r="L14" i="35"/>
  <c r="O13" i="35"/>
  <c r="L13" i="35"/>
  <c r="O12" i="35"/>
  <c r="L12" i="35"/>
  <c r="O11" i="35"/>
  <c r="L11" i="35"/>
  <c r="E46" i="35"/>
  <c r="E45" i="35"/>
  <c r="E44" i="35"/>
  <c r="E43" i="35"/>
  <c r="E42" i="35"/>
  <c r="E41" i="35" s="1"/>
  <c r="E40" i="35"/>
  <c r="E39" i="35"/>
  <c r="E38" i="35"/>
  <c r="E37" i="35"/>
  <c r="E36" i="35"/>
  <c r="H40" i="35"/>
  <c r="H39" i="35"/>
  <c r="H38" i="35"/>
  <c r="H37" i="35"/>
  <c r="H36" i="35"/>
  <c r="H34" i="35"/>
  <c r="H33" i="35"/>
  <c r="H32" i="35"/>
  <c r="H31" i="35"/>
  <c r="H30" i="35"/>
  <c r="E34" i="35"/>
  <c r="E33" i="35"/>
  <c r="E32" i="35"/>
  <c r="E31" i="35"/>
  <c r="E30" i="35"/>
  <c r="H28" i="35"/>
  <c r="H27" i="35"/>
  <c r="H26" i="35"/>
  <c r="H25" i="35"/>
  <c r="H24" i="35"/>
  <c r="E28" i="35"/>
  <c r="E27" i="35"/>
  <c r="E26" i="35"/>
  <c r="E25" i="35"/>
  <c r="E24" i="35"/>
  <c r="H22" i="35"/>
  <c r="H21" i="35"/>
  <c r="H20" i="35"/>
  <c r="H19" i="35"/>
  <c r="H18" i="35"/>
  <c r="H17" i="35"/>
  <c r="E22" i="35"/>
  <c r="E21" i="35"/>
  <c r="E20" i="35"/>
  <c r="E19" i="35"/>
  <c r="E18" i="35"/>
  <c r="E17" i="35"/>
  <c r="H16" i="35"/>
  <c r="H15" i="35"/>
  <c r="H14" i="35"/>
  <c r="H13" i="35"/>
  <c r="H12" i="35"/>
  <c r="H11" i="35"/>
  <c r="E15" i="35"/>
  <c r="E14" i="35"/>
  <c r="E13" i="35"/>
  <c r="E12" i="35"/>
  <c r="E11" i="35"/>
  <c r="E16" i="35"/>
  <c r="H22" i="39" l="1"/>
  <c r="K22" i="39"/>
  <c r="E29" i="35"/>
  <c r="L35" i="35"/>
  <c r="O35" i="35"/>
  <c r="L29" i="35"/>
  <c r="O23" i="35"/>
  <c r="L23" i="35"/>
  <c r="H35" i="35"/>
  <c r="E35" i="35"/>
  <c r="H29" i="35"/>
  <c r="H23" i="35"/>
  <c r="E23" i="35"/>
  <c r="B2" i="35" l="1"/>
</calcChain>
</file>

<file path=xl/sharedStrings.xml><?xml version="1.0" encoding="utf-8"?>
<sst xmlns="http://schemas.openxmlformats.org/spreadsheetml/2006/main" count="315" uniqueCount="72">
  <si>
    <t>ÍNDICE</t>
  </si>
  <si>
    <t>Áncash</t>
  </si>
  <si>
    <t>Ayacucho</t>
  </si>
  <si>
    <t>Huancavelica</t>
  </si>
  <si>
    <t>Ica</t>
  </si>
  <si>
    <t>Cajamarca</t>
  </si>
  <si>
    <t>La Libertad</t>
  </si>
  <si>
    <t>Lambayeque</t>
  </si>
  <si>
    <t>Lima</t>
  </si>
  <si>
    <t>Loreto</t>
  </si>
  <si>
    <t>Piura</t>
  </si>
  <si>
    <t>Tumbes</t>
  </si>
  <si>
    <t>Afectadas</t>
  </si>
  <si>
    <t>Otros</t>
  </si>
  <si>
    <t>Región</t>
  </si>
  <si>
    <t>(%)</t>
  </si>
  <si>
    <t>Áreas perdidas (ha)</t>
  </si>
  <si>
    <t>Total Nacional</t>
  </si>
  <si>
    <t>Martes, 18 de abril de 2017</t>
  </si>
  <si>
    <t>Plátano</t>
  </si>
  <si>
    <t>Yuca</t>
  </si>
  <si>
    <t>Maíz</t>
  </si>
  <si>
    <t>Arroz</t>
  </si>
  <si>
    <t>Algodón</t>
  </si>
  <si>
    <t>Limón</t>
  </si>
  <si>
    <t>Alfalfa</t>
  </si>
  <si>
    <t>Papa</t>
  </si>
  <si>
    <t>Cebada</t>
  </si>
  <si>
    <t>Frijol</t>
  </si>
  <si>
    <t>Palta</t>
  </si>
  <si>
    <t>Espárrago</t>
  </si>
  <si>
    <t>Mango</t>
  </si>
  <si>
    <t>Vid</t>
  </si>
  <si>
    <t>Caña de Azúcar</t>
  </si>
  <si>
    <t>Maracuyá</t>
  </si>
  <si>
    <t>Cebolla</t>
  </si>
  <si>
    <t>Pallar</t>
  </si>
  <si>
    <t>Tuna</t>
  </si>
  <si>
    <t>Haba</t>
  </si>
  <si>
    <t>Papaya</t>
  </si>
  <si>
    <t>Quinua</t>
  </si>
  <si>
    <t>Cacao</t>
  </si>
  <si>
    <t>Café</t>
  </si>
  <si>
    <t>Arveja</t>
  </si>
  <si>
    <t>Manzana</t>
  </si>
  <si>
    <t>camote</t>
  </si>
  <si>
    <t>Part. %</t>
  </si>
  <si>
    <t>Perdidas</t>
  </si>
  <si>
    <t>1. Hectáreas perdidas y afectadas de principales cultivos por departamentos.</t>
  </si>
  <si>
    <t>Trigo</t>
  </si>
  <si>
    <t>Fuente: Perucámaras                                                                                                                                Elaboración: CIE-PERUCÁMARAS</t>
  </si>
  <si>
    <t>1. Principales áreas de cultivo afectadas y perdidas (ha)</t>
  </si>
  <si>
    <t>Periodo del fenómeno de el Niño Costero*</t>
  </si>
  <si>
    <t xml:space="preserve"> Áreas afectadas y perdidas de principales cultivos (ha)</t>
  </si>
  <si>
    <t>Áreas    afectadas (ha)</t>
  </si>
  <si>
    <t xml:space="preserve"> Áreas perdidas de principales cultivos por regiones (ha)</t>
  </si>
  <si>
    <t xml:space="preserve"> Áreas afectadas de principales cultivos por regiones (ha)</t>
  </si>
  <si>
    <t>*Con Información a la primera semana de abril 2017</t>
  </si>
  <si>
    <t>Cultivo / región</t>
  </si>
  <si>
    <t>Áreas   afectadas (has)</t>
  </si>
  <si>
    <t>Áreas     perdidas (has)</t>
  </si>
  <si>
    <t xml:space="preserve"> Áreas afectadas y perdidas de principales cultivos por regiones (ha)</t>
  </si>
  <si>
    <t>Áreas perdidas de principales cultivos por regiones</t>
  </si>
  <si>
    <t xml:space="preserve"> Áreas afectadas y perdidas de principales cultivos</t>
  </si>
  <si>
    <t xml:space="preserve"> Áreas afectadas y perdidas de principales cultivos por regiones</t>
  </si>
  <si>
    <t>Periodo diciembre 2016 y marzo 2017</t>
  </si>
  <si>
    <t>Fuente: Perucámaras                                                                                                       Elaboración: CIE-PERUCÁMARAS</t>
  </si>
  <si>
    <t>Regiones con mayores áreas de cultivo afectadas y perdidas (ha)</t>
  </si>
  <si>
    <t>2. Regiones con mayores áreas de cultivo afectadas y perdidas (ha)</t>
  </si>
  <si>
    <t>Información ampliada del Reporte Nacional - Edición N° 235</t>
  </si>
  <si>
    <t>"Impacto de El Niño Costero en principales cultivos - Diciembre 2016/Abril 2017"</t>
  </si>
  <si>
    <t>Principales cultivos afectados por El Niño Costero -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</si>
</sst>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b/>
      <sz val="14"/>
      <color theme="1"/>
      <name val="Book Antiqua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5" applyFill="1"/>
    <xf numFmtId="0" fontId="0" fillId="2" borderId="0" xfId="0" applyFont="1" applyFill="1" applyBorder="1"/>
    <xf numFmtId="0" fontId="0" fillId="2" borderId="1" xfId="0" applyFont="1" applyFill="1" applyBorder="1"/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0" fillId="4" borderId="0" xfId="0" applyFont="1" applyFill="1" applyBorder="1"/>
    <xf numFmtId="0" fontId="5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8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9" xfId="0" applyFont="1" applyFill="1" applyBorder="1"/>
    <xf numFmtId="0" fontId="0" fillId="2" borderId="4" xfId="0" applyFont="1" applyFill="1" applyBorder="1"/>
    <xf numFmtId="0" fontId="0" fillId="2" borderId="2" xfId="0" applyFont="1" applyFill="1" applyBorder="1"/>
    <xf numFmtId="0" fontId="0" fillId="2" borderId="7" xfId="0" applyFont="1" applyFill="1" applyBorder="1"/>
    <xf numFmtId="0" fontId="10" fillId="2" borderId="0" xfId="0" applyFont="1" applyFill="1" applyBorder="1"/>
    <xf numFmtId="0" fontId="16" fillId="5" borderId="10" xfId="0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/>
    </xf>
    <xf numFmtId="164" fontId="14" fillId="2" borderId="10" xfId="1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/>
    </xf>
    <xf numFmtId="165" fontId="8" fillId="2" borderId="12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vertical="center"/>
    </xf>
    <xf numFmtId="164" fontId="19" fillId="2" borderId="12" xfId="1" applyNumberFormat="1" applyFont="1" applyFill="1" applyBorder="1" applyAlignment="1">
      <alignment vertical="center"/>
    </xf>
    <xf numFmtId="164" fontId="19" fillId="2" borderId="13" xfId="1" applyNumberFormat="1" applyFont="1" applyFill="1" applyBorder="1" applyAlignment="1">
      <alignment vertical="center"/>
    </xf>
    <xf numFmtId="0" fontId="0" fillId="6" borderId="4" xfId="0" applyFont="1" applyFill="1" applyBorder="1"/>
    <xf numFmtId="0" fontId="0" fillId="6" borderId="1" xfId="0" applyFont="1" applyFill="1" applyBorder="1"/>
    <xf numFmtId="0" fontId="0" fillId="6" borderId="5" xfId="0" applyFont="1" applyFill="1" applyBorder="1"/>
    <xf numFmtId="0" fontId="0" fillId="6" borderId="8" xfId="0" applyFont="1" applyFill="1" applyBorder="1"/>
    <xf numFmtId="0" fontId="0" fillId="6" borderId="0" xfId="0" applyFont="1" applyFill="1" applyBorder="1"/>
    <xf numFmtId="0" fontId="0" fillId="6" borderId="9" xfId="0" applyFont="1" applyFill="1" applyBorder="1"/>
    <xf numFmtId="0" fontId="0" fillId="6" borderId="6" xfId="0" applyFont="1" applyFill="1" applyBorder="1"/>
    <xf numFmtId="0" fontId="0" fillId="6" borderId="2" xfId="0" applyFont="1" applyFill="1" applyBorder="1"/>
    <xf numFmtId="0" fontId="0" fillId="6" borderId="7" xfId="0" applyFont="1" applyFill="1" applyBorder="1"/>
    <xf numFmtId="0" fontId="20" fillId="5" borderId="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165" fontId="19" fillId="3" borderId="3" xfId="0" applyNumberFormat="1" applyFont="1" applyFill="1" applyBorder="1" applyAlignment="1">
      <alignment horizontal="right" vertical="center" wrapText="1"/>
    </xf>
    <xf numFmtId="164" fontId="19" fillId="3" borderId="3" xfId="1" applyNumberFormat="1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164" fontId="3" fillId="2" borderId="14" xfId="1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165" fontId="0" fillId="2" borderId="10" xfId="0" applyNumberFormat="1" applyFill="1" applyBorder="1"/>
    <xf numFmtId="165" fontId="14" fillId="2" borderId="10" xfId="0" applyNumberFormat="1" applyFont="1" applyFill="1" applyBorder="1" applyAlignment="1">
      <alignment horizontal="right"/>
    </xf>
    <xf numFmtId="165" fontId="17" fillId="2" borderId="10" xfId="0" applyNumberFormat="1" applyFont="1" applyFill="1" applyBorder="1" applyAlignment="1">
      <alignment horizontal="right"/>
    </xf>
    <xf numFmtId="0" fontId="0" fillId="2" borderId="0" xfId="0" applyFill="1" applyBorder="1"/>
    <xf numFmtId="165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0" fontId="10" fillId="2" borderId="0" xfId="0" applyFont="1" applyFill="1"/>
    <xf numFmtId="165" fontId="10" fillId="2" borderId="0" xfId="0" applyNumberFormat="1" applyFont="1" applyFill="1"/>
    <xf numFmtId="0" fontId="21" fillId="2" borderId="0" xfId="0" applyFont="1" applyFill="1" applyBorder="1" applyAlignment="1">
      <alignment horizontal="left"/>
    </xf>
    <xf numFmtId="165" fontId="21" fillId="2" borderId="0" xfId="0" applyNumberFormat="1" applyFont="1" applyFill="1" applyBorder="1"/>
    <xf numFmtId="164" fontId="21" fillId="2" borderId="0" xfId="1" applyNumberFormat="1" applyFont="1" applyFill="1" applyBorder="1"/>
    <xf numFmtId="0" fontId="0" fillId="2" borderId="0" xfId="0" applyFont="1" applyFill="1" applyAlignment="1">
      <alignment horizontal="center" vertical="center" wrapText="1"/>
    </xf>
    <xf numFmtId="0" fontId="23" fillId="2" borderId="10" xfId="0" applyFont="1" applyFill="1" applyBorder="1" applyAlignment="1">
      <alignment horizontal="left" indent="1"/>
    </xf>
    <xf numFmtId="165" fontId="23" fillId="2" borderId="10" xfId="0" applyNumberFormat="1" applyFont="1" applyFill="1" applyBorder="1"/>
    <xf numFmtId="164" fontId="23" fillId="2" borderId="10" xfId="1" applyNumberFormat="1" applyFont="1" applyFill="1" applyBorder="1"/>
    <xf numFmtId="0" fontId="23" fillId="2" borderId="10" xfId="0" applyFont="1" applyFill="1" applyBorder="1"/>
    <xf numFmtId="0" fontId="22" fillId="3" borderId="10" xfId="0" applyFont="1" applyFill="1" applyBorder="1" applyAlignment="1">
      <alignment horizontal="left"/>
    </xf>
    <xf numFmtId="165" fontId="22" fillId="3" borderId="10" xfId="0" applyNumberFormat="1" applyFont="1" applyFill="1" applyBorder="1"/>
    <xf numFmtId="164" fontId="22" fillId="3" borderId="10" xfId="1" applyNumberFormat="1" applyFont="1" applyFill="1" applyBorder="1"/>
    <xf numFmtId="0" fontId="22" fillId="7" borderId="10" xfId="0" applyFont="1" applyFill="1" applyBorder="1" applyAlignment="1">
      <alignment horizontal="left"/>
    </xf>
    <xf numFmtId="165" fontId="22" fillId="7" borderId="10" xfId="0" applyNumberFormat="1" applyFont="1" applyFill="1" applyBorder="1"/>
    <xf numFmtId="164" fontId="22" fillId="7" borderId="10" xfId="1" applyNumberFormat="1" applyFont="1" applyFill="1" applyBorder="1"/>
    <xf numFmtId="0" fontId="16" fillId="8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165" fontId="25" fillId="2" borderId="10" xfId="0" applyNumberFormat="1" applyFont="1" applyFill="1" applyBorder="1" applyAlignment="1">
      <alignment horizontal="right" vertical="center"/>
    </xf>
    <xf numFmtId="165" fontId="9" fillId="2" borderId="10" xfId="0" applyNumberFormat="1" applyFont="1" applyFill="1" applyBorder="1" applyAlignment="1">
      <alignment horizontal="right" vertical="center"/>
    </xf>
    <xf numFmtId="164" fontId="13" fillId="2" borderId="10" xfId="1" applyNumberFormat="1" applyFont="1" applyFill="1" applyBorder="1" applyAlignment="1">
      <alignment horizontal="right" vertical="center"/>
    </xf>
    <xf numFmtId="164" fontId="25" fillId="2" borderId="10" xfId="1" applyNumberFormat="1" applyFont="1" applyFill="1" applyBorder="1" applyAlignment="1">
      <alignment horizontal="right" vertical="center"/>
    </xf>
    <xf numFmtId="165" fontId="2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0" xfId="5" applyFont="1" applyFill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6">
    <cellStyle name="Hipervínculo" xfId="5" builtinId="8"/>
    <cellStyle name="Millares 2" xfId="2"/>
    <cellStyle name="Millares 2 2" xfId="4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FF373C"/>
      <color rgb="FFFDE3F1"/>
      <color rgb="FFFCF6F8"/>
      <color rgb="FFFF5353"/>
      <color rgb="FFFF7C80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000"/>
              <a:t>Hectáreas de cultivos</a:t>
            </a:r>
            <a:r>
              <a:rPr lang="es-PE" sz="1000" baseline="0"/>
              <a:t> perdidos (Ha)</a:t>
            </a:r>
          </a:p>
          <a:p>
            <a:pPr>
              <a:defRPr/>
            </a:pPr>
            <a:r>
              <a:rPr lang="es-PE" sz="1000" b="0"/>
              <a:t>fenómeno de el Niño Costero</a:t>
            </a:r>
          </a:p>
        </c:rich>
      </c:tx>
      <c:layout>
        <c:manualLayout>
          <c:xMode val="edge"/>
          <c:yMode val="edge"/>
          <c:x val="0.24697601557183874"/>
          <c:y val="3.2337962962962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272553242994326"/>
          <c:y val="0.14993055555555557"/>
          <c:w val="0.64875777424852921"/>
          <c:h val="0.70880648148148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Cultivos!$F$31:$F$46</c:f>
              <c:strCache>
                <c:ptCount val="16"/>
                <c:pt idx="0">
                  <c:v>Plátano</c:v>
                </c:pt>
                <c:pt idx="1">
                  <c:v>Arroz</c:v>
                </c:pt>
                <c:pt idx="2">
                  <c:v>Maíz</c:v>
                </c:pt>
                <c:pt idx="3">
                  <c:v>Yuca</c:v>
                </c:pt>
                <c:pt idx="4">
                  <c:v>Alfalfa</c:v>
                </c:pt>
                <c:pt idx="5">
                  <c:v>Cebada</c:v>
                </c:pt>
                <c:pt idx="6">
                  <c:v>Papa</c:v>
                </c:pt>
                <c:pt idx="7">
                  <c:v>Palta</c:v>
                </c:pt>
                <c:pt idx="8">
                  <c:v>Algodón</c:v>
                </c:pt>
                <c:pt idx="9">
                  <c:v>Trigo</c:v>
                </c:pt>
                <c:pt idx="10">
                  <c:v>Frijol</c:v>
                </c:pt>
                <c:pt idx="11">
                  <c:v>Haba</c:v>
                </c:pt>
                <c:pt idx="12">
                  <c:v>Espárrago</c:v>
                </c:pt>
                <c:pt idx="13">
                  <c:v>Quinua</c:v>
                </c:pt>
                <c:pt idx="14">
                  <c:v>Caña de Azúcar</c:v>
                </c:pt>
                <c:pt idx="15">
                  <c:v>Otros</c:v>
                </c:pt>
              </c:strCache>
            </c:strRef>
          </c:cat>
          <c:val>
            <c:numRef>
              <c:f>Cultivos!$G$31:$G$46</c:f>
              <c:numCache>
                <c:formatCode>#,##0.0</c:formatCode>
                <c:ptCount val="16"/>
                <c:pt idx="0">
                  <c:v>5584.7</c:v>
                </c:pt>
                <c:pt idx="1">
                  <c:v>5583.7</c:v>
                </c:pt>
                <c:pt idx="2">
                  <c:v>4292.01</c:v>
                </c:pt>
                <c:pt idx="3">
                  <c:v>4133.26</c:v>
                </c:pt>
                <c:pt idx="4">
                  <c:v>847</c:v>
                </c:pt>
                <c:pt idx="5">
                  <c:v>747.5</c:v>
                </c:pt>
                <c:pt idx="6">
                  <c:v>723.5</c:v>
                </c:pt>
                <c:pt idx="7">
                  <c:v>707.03</c:v>
                </c:pt>
                <c:pt idx="8">
                  <c:v>647.37</c:v>
                </c:pt>
                <c:pt idx="9">
                  <c:v>570.5</c:v>
                </c:pt>
                <c:pt idx="10">
                  <c:v>480.02</c:v>
                </c:pt>
                <c:pt idx="11">
                  <c:v>464</c:v>
                </c:pt>
                <c:pt idx="12">
                  <c:v>458.12</c:v>
                </c:pt>
                <c:pt idx="13">
                  <c:v>455.5</c:v>
                </c:pt>
                <c:pt idx="14">
                  <c:v>379.79999999999995</c:v>
                </c:pt>
                <c:pt idx="15">
                  <c:v>2991.3199999999997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54272"/>
        <c:axId val="96060160"/>
      </c:barChart>
      <c:catAx>
        <c:axId val="96054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060160"/>
        <c:crosses val="autoZero"/>
        <c:auto val="1"/>
        <c:lblAlgn val="ctr"/>
        <c:lblOffset val="100"/>
        <c:noMultiLvlLbl val="0"/>
      </c:catAx>
      <c:valAx>
        <c:axId val="96060160"/>
        <c:scaling>
          <c:orientation val="minMax"/>
          <c:max val="5800"/>
          <c:min val="0"/>
        </c:scaling>
        <c:delete val="0"/>
        <c:axPos val="t"/>
        <c:numFmt formatCode="#,##0.0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054272"/>
        <c:crosses val="autoZero"/>
        <c:crossBetween val="between"/>
        <c:majorUnit val="1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000"/>
              <a:t>Hectáreas de cultivos</a:t>
            </a:r>
            <a:r>
              <a:rPr lang="es-PE" sz="1000" baseline="0"/>
              <a:t> afectados (Ha)</a:t>
            </a:r>
          </a:p>
          <a:p>
            <a:pPr>
              <a:defRPr/>
            </a:pPr>
            <a:r>
              <a:rPr lang="es-PE" sz="1000" b="0"/>
              <a:t>fenómeno de el Niño Costero</a:t>
            </a:r>
          </a:p>
        </c:rich>
      </c:tx>
      <c:layout>
        <c:manualLayout>
          <c:xMode val="edge"/>
          <c:yMode val="edge"/>
          <c:x val="0.24697601557183874"/>
          <c:y val="3.2337962962962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272553242994326"/>
          <c:y val="0.14993055555555557"/>
          <c:w val="0.64875777424852921"/>
          <c:h val="0.70880648148148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Cultivos!$H$31:$H$46</c:f>
              <c:strCache>
                <c:ptCount val="16"/>
                <c:pt idx="0">
                  <c:v>Maíz</c:v>
                </c:pt>
                <c:pt idx="1">
                  <c:v>Papa</c:v>
                </c:pt>
                <c:pt idx="2">
                  <c:v>Limón</c:v>
                </c:pt>
                <c:pt idx="3">
                  <c:v>Arroz</c:v>
                </c:pt>
                <c:pt idx="4">
                  <c:v>Mango</c:v>
                </c:pt>
                <c:pt idx="5">
                  <c:v>Plátano</c:v>
                </c:pt>
                <c:pt idx="6">
                  <c:v>Quinua</c:v>
                </c:pt>
                <c:pt idx="7">
                  <c:v>Haba</c:v>
                </c:pt>
                <c:pt idx="8">
                  <c:v>Caña de Azúcar</c:v>
                </c:pt>
                <c:pt idx="9">
                  <c:v>Palta</c:v>
                </c:pt>
                <c:pt idx="10">
                  <c:v>Cebada</c:v>
                </c:pt>
                <c:pt idx="11">
                  <c:v>Yuca</c:v>
                </c:pt>
                <c:pt idx="12">
                  <c:v>Arveja</c:v>
                </c:pt>
                <c:pt idx="13">
                  <c:v>Café</c:v>
                </c:pt>
                <c:pt idx="14">
                  <c:v>Maracuyá</c:v>
                </c:pt>
                <c:pt idx="15">
                  <c:v>Otros</c:v>
                </c:pt>
              </c:strCache>
            </c:strRef>
          </c:cat>
          <c:val>
            <c:numRef>
              <c:f>Cultivos!$I$31:$I$46</c:f>
              <c:numCache>
                <c:formatCode>#,##0.0</c:formatCode>
                <c:ptCount val="16"/>
                <c:pt idx="0">
                  <c:v>11816.48</c:v>
                </c:pt>
                <c:pt idx="1">
                  <c:v>11020</c:v>
                </c:pt>
                <c:pt idx="2">
                  <c:v>10827.52</c:v>
                </c:pt>
                <c:pt idx="3">
                  <c:v>10583.19</c:v>
                </c:pt>
                <c:pt idx="4">
                  <c:v>9979</c:v>
                </c:pt>
                <c:pt idx="5">
                  <c:v>6453.75</c:v>
                </c:pt>
                <c:pt idx="6">
                  <c:v>6368</c:v>
                </c:pt>
                <c:pt idx="7">
                  <c:v>3995</c:v>
                </c:pt>
                <c:pt idx="8">
                  <c:v>3838.4</c:v>
                </c:pt>
                <c:pt idx="9">
                  <c:v>3796</c:v>
                </c:pt>
                <c:pt idx="10">
                  <c:v>3645</c:v>
                </c:pt>
                <c:pt idx="11">
                  <c:v>2116.25</c:v>
                </c:pt>
                <c:pt idx="12">
                  <c:v>2084</c:v>
                </c:pt>
                <c:pt idx="13">
                  <c:v>1760</c:v>
                </c:pt>
                <c:pt idx="14">
                  <c:v>1332</c:v>
                </c:pt>
                <c:pt idx="15">
                  <c:v>7800.7500000000009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30336"/>
        <c:axId val="87231872"/>
      </c:barChart>
      <c:catAx>
        <c:axId val="8723033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231872"/>
        <c:crosses val="autoZero"/>
        <c:auto val="1"/>
        <c:lblAlgn val="ctr"/>
        <c:lblOffset val="100"/>
        <c:noMultiLvlLbl val="0"/>
      </c:catAx>
      <c:valAx>
        <c:axId val="87231872"/>
        <c:scaling>
          <c:orientation val="minMax"/>
          <c:max val="12000"/>
          <c:min val="0"/>
        </c:scaling>
        <c:delete val="0"/>
        <c:axPos val="t"/>
        <c:numFmt formatCode="#,##0.0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230336"/>
        <c:crosses val="autoZero"/>
        <c:crossBetween val="between"/>
        <c:majorUnit val="2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60177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532039</xdr:colOff>
      <xdr:row>26</xdr:row>
      <xdr:rowOff>182334</xdr:rowOff>
    </xdr:from>
    <xdr:to>
      <xdr:col>8</xdr:col>
      <xdr:colOff>356646</xdr:colOff>
      <xdr:row>49</xdr:row>
      <xdr:rowOff>120834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26</xdr:row>
      <xdr:rowOff>180975</xdr:rowOff>
    </xdr:from>
    <xdr:to>
      <xdr:col>12</xdr:col>
      <xdr:colOff>119882</xdr:colOff>
      <xdr:row>49</xdr:row>
      <xdr:rowOff>119475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590550</xdr:colOff>
      <xdr:row>52</xdr:row>
      <xdr:rowOff>104775</xdr:rowOff>
    </xdr:from>
    <xdr:to>
      <xdr:col>12</xdr:col>
      <xdr:colOff>180169</xdr:colOff>
      <xdr:row>75</xdr:row>
      <xdr:rowOff>47085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00400" y="10248900"/>
          <a:ext cx="6447619" cy="432381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0.94337</cdr:y>
    </cdr:from>
    <cdr:to>
      <cdr:x>0.99575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075341"/>
          <a:ext cx="3220810" cy="244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50"/>
            <a:t>Fuente: Perucámaras             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0.94337</cdr:y>
    </cdr:from>
    <cdr:to>
      <cdr:x>0.99575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075341"/>
          <a:ext cx="3220810" cy="244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es-PE" sz="750"/>
            <a:t> Elaboración: CIE-PERUCÁMARAS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60177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P18" sqref="P18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89" t="s">
        <v>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0.25" x14ac:dyDescent="0.25">
      <c r="A3" s="90" t="s">
        <v>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x14ac:dyDescent="0.25">
      <c r="A4" s="91" t="s">
        <v>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H21" sqref="H21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92" t="s"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x14ac:dyDescent="0.25"/>
    <row r="11" spans="2:15" x14ac:dyDescent="0.25">
      <c r="G11" s="6"/>
    </row>
    <row r="12" spans="2:15" x14ac:dyDescent="0.25">
      <c r="D12" s="6"/>
      <c r="F12" s="6"/>
      <c r="K12" s="6"/>
    </row>
    <row r="13" spans="2:15" x14ac:dyDescent="0.25">
      <c r="E13" s="6"/>
      <c r="F13" s="6" t="s">
        <v>62</v>
      </c>
      <c r="K13" s="6">
        <v>1</v>
      </c>
    </row>
    <row r="14" spans="2:15" x14ac:dyDescent="0.25">
      <c r="E14" s="6"/>
      <c r="F14" s="6" t="s">
        <v>63</v>
      </c>
      <c r="K14" s="6">
        <v>2</v>
      </c>
    </row>
    <row r="15" spans="2:15" x14ac:dyDescent="0.25">
      <c r="E15" s="6"/>
      <c r="F15" s="6" t="s">
        <v>64</v>
      </c>
      <c r="K15" s="6">
        <v>3</v>
      </c>
    </row>
    <row r="16" spans="2:15" x14ac:dyDescent="0.25">
      <c r="E16" s="6"/>
      <c r="G16" s="6"/>
      <c r="K16" s="6"/>
    </row>
    <row r="17" spans="5:11" x14ac:dyDescent="0.25">
      <c r="E17" s="6"/>
      <c r="K17" s="6"/>
    </row>
    <row r="18" spans="5:11" x14ac:dyDescent="0.25">
      <c r="E18" s="6"/>
      <c r="K18" s="6"/>
    </row>
    <row r="19" spans="5:11" x14ac:dyDescent="0.25">
      <c r="E19" s="6"/>
      <c r="K19" s="6"/>
    </row>
    <row r="20" spans="5:11" x14ac:dyDescent="0.25">
      <c r="E20" s="6"/>
      <c r="K20" s="6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F13" location="Regiones!A1" display="Áreas perdidas de principales cultivos por regiones"/>
    <hyperlink ref="F14" location="Cultivos!A1" display=" Áreas afectadas y perdidas de principales cultivos"/>
    <hyperlink ref="F15" location="'Cultivos por regiones'!A1" display=" Áreas afectadas y perdidas de principales cultivos por regiones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zoomScaleNormal="100" workbookViewId="0">
      <selection activeCell="Q9" sqref="Q9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94" t="s">
        <v>71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x14ac:dyDescent="0.25">
      <c r="B2" s="9" t="str">
        <f>+B6</f>
        <v>1. Hectáreas perdidas y afectadas de principales cultivos por departamentos.</v>
      </c>
      <c r="C2" s="19"/>
      <c r="D2" s="19"/>
      <c r="E2" s="19"/>
      <c r="F2" s="19"/>
      <c r="G2" s="19"/>
      <c r="H2" s="19"/>
      <c r="I2" s="9"/>
      <c r="J2" s="9"/>
      <c r="K2" s="9"/>
      <c r="L2" s="19"/>
      <c r="M2" s="12"/>
      <c r="N2" s="12"/>
      <c r="O2" s="12"/>
      <c r="P2" s="12"/>
    </row>
    <row r="3" spans="2:16" x14ac:dyDescent="0.25">
      <c r="B3" s="9" t="str">
        <f>+B52</f>
        <v>2. Regiones con mayores áreas de cultivo afectadas y perdidas (ha)</v>
      </c>
      <c r="C3" s="10"/>
      <c r="D3" s="10"/>
      <c r="E3" s="10"/>
      <c r="F3" s="9"/>
      <c r="G3" s="9"/>
      <c r="H3" s="11"/>
      <c r="I3" s="9"/>
      <c r="J3" s="9"/>
      <c r="K3" s="9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4"/>
      <c r="C5" s="5"/>
      <c r="D5" s="5"/>
      <c r="E5" s="5"/>
      <c r="F5" s="5"/>
      <c r="G5" s="3"/>
      <c r="H5" s="3"/>
    </row>
    <row r="6" spans="2:16" x14ac:dyDescent="0.25">
      <c r="B6" s="22" t="s">
        <v>48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0"/>
    </row>
    <row r="7" spans="2:16" x14ac:dyDescent="0.25"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1"/>
    </row>
    <row r="8" spans="2:16" ht="15" customHeight="1" x14ac:dyDescent="0.25">
      <c r="B8" s="18"/>
      <c r="C8" s="95" t="s">
        <v>55</v>
      </c>
      <c r="D8" s="95"/>
      <c r="E8" s="95"/>
      <c r="F8" s="95"/>
      <c r="G8" s="95"/>
      <c r="H8" s="95"/>
      <c r="I8" s="7"/>
      <c r="J8" s="95" t="s">
        <v>56</v>
      </c>
      <c r="K8" s="95"/>
      <c r="L8" s="95"/>
      <c r="M8" s="95"/>
      <c r="N8" s="95"/>
      <c r="O8" s="95"/>
      <c r="P8" s="21"/>
    </row>
    <row r="9" spans="2:16" x14ac:dyDescent="0.25">
      <c r="B9" s="18"/>
      <c r="C9" s="96" t="s">
        <v>52</v>
      </c>
      <c r="D9" s="96"/>
      <c r="E9" s="96"/>
      <c r="F9" s="96"/>
      <c r="G9" s="96"/>
      <c r="H9" s="96"/>
      <c r="I9" s="7"/>
      <c r="J9" s="96" t="s">
        <v>52</v>
      </c>
      <c r="K9" s="96"/>
      <c r="L9" s="96"/>
      <c r="M9" s="96"/>
      <c r="N9" s="96"/>
      <c r="O9" s="96"/>
      <c r="P9" s="21"/>
    </row>
    <row r="10" spans="2:16" x14ac:dyDescent="0.25">
      <c r="B10" s="18"/>
      <c r="C10" s="45" t="s">
        <v>14</v>
      </c>
      <c r="D10" s="45" t="s">
        <v>47</v>
      </c>
      <c r="E10" s="45" t="s">
        <v>46</v>
      </c>
      <c r="F10" s="45" t="s">
        <v>14</v>
      </c>
      <c r="G10" s="45" t="s">
        <v>47</v>
      </c>
      <c r="H10" s="45" t="s">
        <v>46</v>
      </c>
      <c r="I10" s="7"/>
      <c r="J10" s="45" t="s">
        <v>14</v>
      </c>
      <c r="K10" s="45" t="s">
        <v>12</v>
      </c>
      <c r="L10" s="45" t="s">
        <v>46</v>
      </c>
      <c r="M10" s="45" t="s">
        <v>14</v>
      </c>
      <c r="N10" s="45" t="s">
        <v>12</v>
      </c>
      <c r="O10" s="45" t="s">
        <v>46</v>
      </c>
      <c r="P10" s="21"/>
    </row>
    <row r="11" spans="2:16" x14ac:dyDescent="0.25">
      <c r="B11" s="18"/>
      <c r="C11" s="46" t="s">
        <v>9</v>
      </c>
      <c r="D11" s="47">
        <v>10699.25</v>
      </c>
      <c r="E11" s="48">
        <f t="shared" ref="E11:E16" si="0">+D11/D$11</f>
        <v>1</v>
      </c>
      <c r="F11" s="46" t="s">
        <v>10</v>
      </c>
      <c r="G11" s="47">
        <v>4591</v>
      </c>
      <c r="H11" s="48">
        <f t="shared" ref="H11:H15" si="1">+G11/G$11</f>
        <v>1</v>
      </c>
      <c r="I11" s="25"/>
      <c r="J11" s="46" t="s">
        <v>2</v>
      </c>
      <c r="K11" s="47">
        <v>24587</v>
      </c>
      <c r="L11" s="48">
        <f t="shared" ref="L11:L15" si="2">+K11/K$11</f>
        <v>1</v>
      </c>
      <c r="M11" s="46" t="s">
        <v>10</v>
      </c>
      <c r="N11" s="47">
        <v>22915</v>
      </c>
      <c r="O11" s="48">
        <f t="shared" ref="O11:O15" si="3">+N11/N$11</f>
        <v>1</v>
      </c>
      <c r="P11" s="21"/>
    </row>
    <row r="12" spans="2:16" x14ac:dyDescent="0.25">
      <c r="B12" s="18"/>
      <c r="C12" s="30" t="s">
        <v>19</v>
      </c>
      <c r="D12" s="31">
        <v>4786.75</v>
      </c>
      <c r="E12" s="34">
        <f t="shared" si="0"/>
        <v>0.44739117227843073</v>
      </c>
      <c r="F12" s="50" t="s">
        <v>22</v>
      </c>
      <c r="G12" s="31">
        <v>2823</v>
      </c>
      <c r="H12" s="34">
        <f t="shared" si="1"/>
        <v>0.61489871487693315</v>
      </c>
      <c r="I12" s="25">
        <v>1</v>
      </c>
      <c r="J12" s="30" t="s">
        <v>26</v>
      </c>
      <c r="K12" s="31">
        <v>7351</v>
      </c>
      <c r="L12" s="34">
        <f t="shared" si="2"/>
        <v>0.29897913531541059</v>
      </c>
      <c r="M12" s="50" t="s">
        <v>24</v>
      </c>
      <c r="N12" s="31">
        <v>10555</v>
      </c>
      <c r="O12" s="34">
        <f t="shared" si="3"/>
        <v>0.46061531747763473</v>
      </c>
      <c r="P12" s="21"/>
    </row>
    <row r="13" spans="2:16" x14ac:dyDescent="0.25">
      <c r="B13" s="18"/>
      <c r="C13" s="30" t="s">
        <v>20</v>
      </c>
      <c r="D13" s="31">
        <v>3943.5</v>
      </c>
      <c r="E13" s="34">
        <f t="shared" si="0"/>
        <v>0.36857723672220016</v>
      </c>
      <c r="F13" s="50" t="s">
        <v>19</v>
      </c>
      <c r="G13" s="31">
        <v>661</v>
      </c>
      <c r="H13" s="34">
        <f t="shared" si="1"/>
        <v>0.14397734698322806</v>
      </c>
      <c r="I13" s="25">
        <v>2</v>
      </c>
      <c r="J13" s="30" t="s">
        <v>40</v>
      </c>
      <c r="K13" s="31">
        <v>6361</v>
      </c>
      <c r="L13" s="34">
        <f t="shared" si="2"/>
        <v>0.25871395452881601</v>
      </c>
      <c r="M13" s="50" t="s">
        <v>31</v>
      </c>
      <c r="N13" s="31">
        <v>7996</v>
      </c>
      <c r="O13" s="34">
        <f t="shared" si="3"/>
        <v>0.34894174121754307</v>
      </c>
      <c r="P13" s="21"/>
    </row>
    <row r="14" spans="2:16" x14ac:dyDescent="0.25">
      <c r="B14" s="18"/>
      <c r="C14" s="30" t="s">
        <v>21</v>
      </c>
      <c r="D14" s="31">
        <v>1219.5</v>
      </c>
      <c r="E14" s="34">
        <f t="shared" si="0"/>
        <v>0.11397995186578498</v>
      </c>
      <c r="F14" s="50" t="s">
        <v>23</v>
      </c>
      <c r="G14" s="31">
        <v>456</v>
      </c>
      <c r="H14" s="34">
        <f t="shared" si="1"/>
        <v>9.9324765846220867E-2</v>
      </c>
      <c r="I14" s="25">
        <v>3</v>
      </c>
      <c r="J14" s="30" t="s">
        <v>21</v>
      </c>
      <c r="K14" s="31">
        <v>4036</v>
      </c>
      <c r="L14" s="34">
        <f t="shared" si="2"/>
        <v>0.16415178752999551</v>
      </c>
      <c r="M14" s="50" t="s">
        <v>19</v>
      </c>
      <c r="N14" s="31">
        <v>2131</v>
      </c>
      <c r="O14" s="34">
        <f t="shared" si="3"/>
        <v>9.299585424394502E-2</v>
      </c>
      <c r="P14" s="21"/>
    </row>
    <row r="15" spans="2:16" x14ac:dyDescent="0.25">
      <c r="B15" s="18"/>
      <c r="C15" s="30" t="s">
        <v>22</v>
      </c>
      <c r="D15" s="31">
        <v>259.5</v>
      </c>
      <c r="E15" s="34">
        <f t="shared" si="0"/>
        <v>2.4254036497885365E-2</v>
      </c>
      <c r="F15" s="50" t="s">
        <v>24</v>
      </c>
      <c r="G15" s="31">
        <v>281</v>
      </c>
      <c r="H15" s="34">
        <f t="shared" si="1"/>
        <v>6.1206708778043996E-2</v>
      </c>
      <c r="I15" s="25">
        <v>4</v>
      </c>
      <c r="J15" s="30" t="s">
        <v>38</v>
      </c>
      <c r="K15" s="31">
        <v>1960</v>
      </c>
      <c r="L15" s="34">
        <f t="shared" si="2"/>
        <v>7.9716923577500307E-2</v>
      </c>
      <c r="M15" s="50" t="s">
        <v>22</v>
      </c>
      <c r="N15" s="31">
        <v>628</v>
      </c>
      <c r="O15" s="34">
        <f t="shared" si="3"/>
        <v>2.7405629500327298E-2</v>
      </c>
      <c r="P15" s="21"/>
    </row>
    <row r="16" spans="2:16" x14ac:dyDescent="0.25">
      <c r="B16" s="18"/>
      <c r="C16" s="32" t="s">
        <v>13</v>
      </c>
      <c r="D16" s="33">
        <v>490</v>
      </c>
      <c r="E16" s="35">
        <f t="shared" si="0"/>
        <v>4.5797602635698764E-2</v>
      </c>
      <c r="F16" s="51" t="s">
        <v>13</v>
      </c>
      <c r="G16" s="33">
        <v>370</v>
      </c>
      <c r="H16" s="35">
        <f>+G16/G$11</f>
        <v>8.0592463515573948E-2</v>
      </c>
      <c r="I16" s="25">
        <v>5</v>
      </c>
      <c r="J16" s="32" t="s">
        <v>13</v>
      </c>
      <c r="K16" s="33">
        <v>4879</v>
      </c>
      <c r="L16" s="35">
        <f>+K16/K$11</f>
        <v>0.19843819904827756</v>
      </c>
      <c r="M16" s="51" t="s">
        <v>13</v>
      </c>
      <c r="N16" s="33">
        <v>1605</v>
      </c>
      <c r="O16" s="35">
        <f>+N16/N$11</f>
        <v>7.0041457560549858E-2</v>
      </c>
      <c r="P16" s="21"/>
    </row>
    <row r="17" spans="2:16" x14ac:dyDescent="0.25">
      <c r="B17" s="18"/>
      <c r="C17" s="46" t="s">
        <v>2</v>
      </c>
      <c r="D17" s="47">
        <v>4049</v>
      </c>
      <c r="E17" s="48">
        <f>+D17/D$17</f>
        <v>1</v>
      </c>
      <c r="F17" s="46" t="s">
        <v>7</v>
      </c>
      <c r="G17" s="47">
        <v>2971.5</v>
      </c>
      <c r="H17" s="48">
        <f>+G17/G$17</f>
        <v>1</v>
      </c>
      <c r="I17" s="25">
        <v>6</v>
      </c>
      <c r="J17" s="49" t="s">
        <v>3</v>
      </c>
      <c r="K17" s="47">
        <v>11645</v>
      </c>
      <c r="L17" s="48">
        <f>+K17/K$17</f>
        <v>1</v>
      </c>
      <c r="M17" s="46" t="s">
        <v>7</v>
      </c>
      <c r="N17" s="47">
        <v>10631</v>
      </c>
      <c r="O17" s="48">
        <f>+N17/N$17</f>
        <v>1</v>
      </c>
      <c r="P17" s="21"/>
    </row>
    <row r="18" spans="2:16" x14ac:dyDescent="0.25">
      <c r="B18" s="18"/>
      <c r="C18" s="30" t="s">
        <v>21</v>
      </c>
      <c r="D18" s="31">
        <v>718</v>
      </c>
      <c r="E18" s="34">
        <f t="shared" ref="E18:E22" si="4">+D18/D$17</f>
        <v>0.17732773524326995</v>
      </c>
      <c r="F18" s="50" t="s">
        <v>21</v>
      </c>
      <c r="G18" s="31">
        <v>1118</v>
      </c>
      <c r="H18" s="34">
        <f t="shared" ref="H18:H22" si="5">+G18/G$17</f>
        <v>0.3762409557462561</v>
      </c>
      <c r="I18" s="25">
        <v>7</v>
      </c>
      <c r="J18" s="30" t="s">
        <v>26</v>
      </c>
      <c r="K18" s="31">
        <v>3449</v>
      </c>
      <c r="L18" s="34">
        <f t="shared" ref="L18:L22" si="6">+K18/K$17</f>
        <v>0.29617861743237439</v>
      </c>
      <c r="M18" s="50" t="s">
        <v>22</v>
      </c>
      <c r="N18" s="31">
        <v>7776.5</v>
      </c>
      <c r="O18" s="34">
        <f t="shared" ref="O18:O22" si="7">+N18/N$17</f>
        <v>0.73149280406358763</v>
      </c>
      <c r="P18" s="21"/>
    </row>
    <row r="19" spans="2:16" x14ac:dyDescent="0.25">
      <c r="B19" s="18"/>
      <c r="C19" s="30" t="s">
        <v>25</v>
      </c>
      <c r="D19" s="31">
        <v>685</v>
      </c>
      <c r="E19" s="34">
        <f t="shared" si="4"/>
        <v>0.16917757470980488</v>
      </c>
      <c r="F19" s="50" t="s">
        <v>22</v>
      </c>
      <c r="G19" s="31">
        <v>871</v>
      </c>
      <c r="H19" s="34">
        <f t="shared" si="5"/>
        <v>0.29311795389533907</v>
      </c>
      <c r="I19" s="25">
        <v>8</v>
      </c>
      <c r="J19" s="30" t="s">
        <v>21</v>
      </c>
      <c r="K19" s="31">
        <v>3404</v>
      </c>
      <c r="L19" s="34">
        <f t="shared" si="6"/>
        <v>0.29231429798196651</v>
      </c>
      <c r="M19" s="50" t="s">
        <v>33</v>
      </c>
      <c r="N19" s="31">
        <v>826</v>
      </c>
      <c r="O19" s="34">
        <f t="shared" si="7"/>
        <v>7.7697300348038761E-2</v>
      </c>
      <c r="P19" s="21"/>
    </row>
    <row r="20" spans="2:16" x14ac:dyDescent="0.25">
      <c r="B20" s="18"/>
      <c r="C20" s="30" t="s">
        <v>26</v>
      </c>
      <c r="D20" s="31">
        <v>589</v>
      </c>
      <c r="E20" s="34">
        <f t="shared" si="4"/>
        <v>0.14546801679427018</v>
      </c>
      <c r="F20" s="50" t="s">
        <v>28</v>
      </c>
      <c r="G20" s="31">
        <v>329</v>
      </c>
      <c r="H20" s="34">
        <f t="shared" si="5"/>
        <v>0.11071849234393404</v>
      </c>
      <c r="I20" s="25">
        <v>9</v>
      </c>
      <c r="J20" s="30" t="s">
        <v>38</v>
      </c>
      <c r="K20" s="31">
        <v>1995</v>
      </c>
      <c r="L20" s="34">
        <f t="shared" si="6"/>
        <v>0.17131816230141692</v>
      </c>
      <c r="M20" s="50" t="s">
        <v>21</v>
      </c>
      <c r="N20" s="31">
        <v>776</v>
      </c>
      <c r="O20" s="34">
        <f t="shared" si="7"/>
        <v>7.2994073934719211E-2</v>
      </c>
      <c r="P20" s="21"/>
    </row>
    <row r="21" spans="2:16" ht="15" customHeight="1" x14ac:dyDescent="0.25">
      <c r="B21" s="18"/>
      <c r="C21" s="30" t="s">
        <v>27</v>
      </c>
      <c r="D21" s="31">
        <v>570</v>
      </c>
      <c r="E21" s="34">
        <f t="shared" si="4"/>
        <v>0.14077550012348727</v>
      </c>
      <c r="F21" s="50" t="s">
        <v>23</v>
      </c>
      <c r="G21" s="31">
        <v>127</v>
      </c>
      <c r="H21" s="34">
        <f t="shared" si="5"/>
        <v>4.2739357226989738E-2</v>
      </c>
      <c r="I21" s="25">
        <v>10</v>
      </c>
      <c r="J21" s="30" t="s">
        <v>27</v>
      </c>
      <c r="K21" s="31">
        <v>1991</v>
      </c>
      <c r="L21" s="34">
        <f t="shared" si="6"/>
        <v>0.17097466723915844</v>
      </c>
      <c r="M21" s="50" t="s">
        <v>34</v>
      </c>
      <c r="N21" s="31">
        <v>362</v>
      </c>
      <c r="O21" s="34">
        <f t="shared" si="7"/>
        <v>3.4051359232433451E-2</v>
      </c>
      <c r="P21" s="21"/>
    </row>
    <row r="22" spans="2:16" x14ac:dyDescent="0.25">
      <c r="B22" s="18"/>
      <c r="C22" s="32" t="s">
        <v>13</v>
      </c>
      <c r="D22" s="33">
        <v>1487</v>
      </c>
      <c r="E22" s="35">
        <f t="shared" si="4"/>
        <v>0.36725117312916772</v>
      </c>
      <c r="F22" s="51" t="s">
        <v>13</v>
      </c>
      <c r="G22" s="33">
        <v>526.5</v>
      </c>
      <c r="H22" s="35">
        <f t="shared" si="5"/>
        <v>0.17718324078748107</v>
      </c>
      <c r="I22" s="25">
        <v>11</v>
      </c>
      <c r="J22" s="32" t="s">
        <v>13</v>
      </c>
      <c r="K22" s="33">
        <v>806</v>
      </c>
      <c r="L22" s="35">
        <f t="shared" si="6"/>
        <v>6.9214255045083731E-2</v>
      </c>
      <c r="M22" s="51" t="s">
        <v>13</v>
      </c>
      <c r="N22" s="33">
        <v>890.5</v>
      </c>
      <c r="O22" s="35">
        <f t="shared" si="7"/>
        <v>8.3764462421220959E-2</v>
      </c>
      <c r="P22" s="21"/>
    </row>
    <row r="23" spans="2:16" x14ac:dyDescent="0.25">
      <c r="B23" s="18"/>
      <c r="C23" s="46" t="s">
        <v>1</v>
      </c>
      <c r="D23" s="47">
        <v>2353.8000000000002</v>
      </c>
      <c r="E23" s="48">
        <f>SUM(E24:E28)</f>
        <v>0.99999999999999978</v>
      </c>
      <c r="F23" s="46" t="s">
        <v>6</v>
      </c>
      <c r="G23" s="47">
        <v>1791.6</v>
      </c>
      <c r="H23" s="48">
        <f>SUM(H24:H28)</f>
        <v>1</v>
      </c>
      <c r="I23" s="25">
        <v>12</v>
      </c>
      <c r="J23" s="46" t="s">
        <v>1</v>
      </c>
      <c r="K23" s="47">
        <v>8775.1</v>
      </c>
      <c r="L23" s="48">
        <f>SUM(L24:L28)</f>
        <v>0.99999999999999989</v>
      </c>
      <c r="M23" s="46" t="s">
        <v>9</v>
      </c>
      <c r="N23" s="47">
        <v>4994</v>
      </c>
      <c r="O23" s="48">
        <f>SUM(O24:O28)</f>
        <v>1</v>
      </c>
      <c r="P23" s="21"/>
    </row>
    <row r="24" spans="2:16" x14ac:dyDescent="0.25">
      <c r="B24" s="18"/>
      <c r="C24" s="30" t="s">
        <v>29</v>
      </c>
      <c r="D24" s="31">
        <v>507.9</v>
      </c>
      <c r="E24" s="34">
        <f>+D24/D23</f>
        <v>0.21577874075962272</v>
      </c>
      <c r="F24" s="50" t="s">
        <v>22</v>
      </c>
      <c r="G24" s="31">
        <v>1054.5</v>
      </c>
      <c r="H24" s="34">
        <f>+G24/G23</f>
        <v>0.58858004018754184</v>
      </c>
      <c r="I24" s="25">
        <v>13</v>
      </c>
      <c r="J24" s="30" t="s">
        <v>29</v>
      </c>
      <c r="K24" s="31">
        <v>3151.5</v>
      </c>
      <c r="L24" s="34">
        <f>+K24/K23</f>
        <v>0.35914120636801861</v>
      </c>
      <c r="M24" s="50" t="s">
        <v>20</v>
      </c>
      <c r="N24" s="31">
        <v>1890</v>
      </c>
      <c r="O24" s="34">
        <f>+N24/N23</f>
        <v>0.37845414497396879</v>
      </c>
      <c r="P24" s="21"/>
    </row>
    <row r="25" spans="2:16" x14ac:dyDescent="0.25">
      <c r="B25" s="18"/>
      <c r="C25" s="30" t="s">
        <v>30</v>
      </c>
      <c r="D25" s="31">
        <v>358.2</v>
      </c>
      <c r="E25" s="34">
        <f>+D25/D23</f>
        <v>0.1521794544991078</v>
      </c>
      <c r="F25" s="50" t="s">
        <v>21</v>
      </c>
      <c r="G25" s="31">
        <v>316.10000000000002</v>
      </c>
      <c r="H25" s="34">
        <f>+G25/G23</f>
        <v>0.17643447198035278</v>
      </c>
      <c r="I25" s="25">
        <v>14</v>
      </c>
      <c r="J25" s="30" t="s">
        <v>31</v>
      </c>
      <c r="K25" s="31">
        <v>1910</v>
      </c>
      <c r="L25" s="34">
        <f>+K25/K23</f>
        <v>0.21766133719273853</v>
      </c>
      <c r="M25" s="50" t="s">
        <v>19</v>
      </c>
      <c r="N25" s="31">
        <v>1607</v>
      </c>
      <c r="O25" s="34">
        <f>+N25/N23</f>
        <v>0.32178614337204647</v>
      </c>
      <c r="P25" s="21"/>
    </row>
    <row r="26" spans="2:16" x14ac:dyDescent="0.25">
      <c r="B26" s="18"/>
      <c r="C26" s="30" t="s">
        <v>22</v>
      </c>
      <c r="D26" s="31">
        <v>280</v>
      </c>
      <c r="E26" s="34">
        <f>+D26/D23</f>
        <v>0.11895658084799048</v>
      </c>
      <c r="F26" s="50" t="s">
        <v>30</v>
      </c>
      <c r="G26" s="31">
        <v>85</v>
      </c>
      <c r="H26" s="34">
        <f>+G26/G23</f>
        <v>4.7443625809332444E-2</v>
      </c>
      <c r="I26" s="25">
        <v>15</v>
      </c>
      <c r="J26" s="30" t="s">
        <v>30</v>
      </c>
      <c r="K26" s="31">
        <v>859.3</v>
      </c>
      <c r="L26" s="34">
        <f>+K26/K23</f>
        <v>9.7924809973675503E-2</v>
      </c>
      <c r="M26" s="50" t="s">
        <v>21</v>
      </c>
      <c r="N26" s="31">
        <v>1382</v>
      </c>
      <c r="O26" s="34">
        <f>+N26/N23</f>
        <v>0.27673207849419301</v>
      </c>
      <c r="P26" s="21"/>
    </row>
    <row r="27" spans="2:16" x14ac:dyDescent="0.25">
      <c r="B27" s="18"/>
      <c r="C27" s="30" t="s">
        <v>31</v>
      </c>
      <c r="D27" s="31">
        <v>278.39999999999998</v>
      </c>
      <c r="E27" s="34">
        <f>+D27/D23</f>
        <v>0.11827682895743052</v>
      </c>
      <c r="F27" s="50" t="s">
        <v>32</v>
      </c>
      <c r="G27" s="31">
        <v>48</v>
      </c>
      <c r="H27" s="34">
        <f>+G27/G23</f>
        <v>2.6791694574681849E-2</v>
      </c>
      <c r="I27" s="25">
        <v>16</v>
      </c>
      <c r="J27" s="30" t="s">
        <v>22</v>
      </c>
      <c r="K27" s="31">
        <v>750</v>
      </c>
      <c r="L27" s="34">
        <f>+K27/K23</f>
        <v>8.5469111463117226E-2</v>
      </c>
      <c r="M27" s="50" t="s">
        <v>41</v>
      </c>
      <c r="N27" s="31">
        <v>80</v>
      </c>
      <c r="O27" s="34">
        <f>+N27/N23</f>
        <v>1.6019223067681217E-2</v>
      </c>
      <c r="P27" s="21"/>
    </row>
    <row r="28" spans="2:16" x14ac:dyDescent="0.25">
      <c r="B28" s="18"/>
      <c r="C28" s="32" t="s">
        <v>13</v>
      </c>
      <c r="D28" s="33">
        <v>929.3</v>
      </c>
      <c r="E28" s="35">
        <f>+D28/D23</f>
        <v>0.39480839493584835</v>
      </c>
      <c r="F28" s="51" t="s">
        <v>13</v>
      </c>
      <c r="G28" s="33">
        <v>288</v>
      </c>
      <c r="H28" s="35">
        <f>+G28/G23</f>
        <v>0.16075016744809109</v>
      </c>
      <c r="I28" s="25">
        <v>17</v>
      </c>
      <c r="J28" s="32" t="s">
        <v>13</v>
      </c>
      <c r="K28" s="33">
        <v>2104.3000000000002</v>
      </c>
      <c r="L28" s="35">
        <f>+K28/K23</f>
        <v>0.23980353500245014</v>
      </c>
      <c r="M28" s="51" t="s">
        <v>13</v>
      </c>
      <c r="N28" s="33">
        <v>35</v>
      </c>
      <c r="O28" s="35">
        <f>+N28/N23</f>
        <v>7.0084100921105324E-3</v>
      </c>
      <c r="P28" s="21"/>
    </row>
    <row r="29" spans="2:16" x14ac:dyDescent="0.25">
      <c r="B29" s="18"/>
      <c r="C29" s="46" t="s">
        <v>8</v>
      </c>
      <c r="D29" s="47">
        <v>1100.93</v>
      </c>
      <c r="E29" s="48">
        <f>SUM(E30:E34)</f>
        <v>1</v>
      </c>
      <c r="F29" s="46" t="s">
        <v>4</v>
      </c>
      <c r="G29" s="47">
        <v>628.75</v>
      </c>
      <c r="H29" s="48">
        <f>SUM(H30:H34)</f>
        <v>1</v>
      </c>
      <c r="I29" s="25">
        <v>18</v>
      </c>
      <c r="J29" s="46" t="s">
        <v>6</v>
      </c>
      <c r="K29" s="47">
        <v>4153</v>
      </c>
      <c r="L29" s="48">
        <f>SUM(L30:L34)</f>
        <v>1</v>
      </c>
      <c r="M29" s="46" t="s">
        <v>11</v>
      </c>
      <c r="N29" s="47">
        <v>3609.21</v>
      </c>
      <c r="O29" s="48">
        <f>SUM(O30:O34)</f>
        <v>1</v>
      </c>
      <c r="P29" s="21"/>
    </row>
    <row r="30" spans="2:16" x14ac:dyDescent="0.25">
      <c r="B30" s="18"/>
      <c r="C30" s="30" t="s">
        <v>21</v>
      </c>
      <c r="D30" s="31">
        <v>301.56</v>
      </c>
      <c r="E30" s="34">
        <f>+D30/D29</f>
        <v>0.27391387281661866</v>
      </c>
      <c r="F30" s="50" t="s">
        <v>35</v>
      </c>
      <c r="G30" s="31">
        <v>139</v>
      </c>
      <c r="H30" s="34">
        <f>+G30/G29</f>
        <v>0.22107355864811135</v>
      </c>
      <c r="I30" s="25">
        <v>19</v>
      </c>
      <c r="J30" s="30" t="s">
        <v>33</v>
      </c>
      <c r="K30" s="31">
        <v>1567.4</v>
      </c>
      <c r="L30" s="34">
        <f>+K30/K29</f>
        <v>0.37741391764989168</v>
      </c>
      <c r="M30" s="50" t="s">
        <v>19</v>
      </c>
      <c r="N30" s="31">
        <v>2688.25</v>
      </c>
      <c r="O30" s="34">
        <f>+N30/N29</f>
        <v>0.74483058619476283</v>
      </c>
      <c r="P30" s="21"/>
    </row>
    <row r="31" spans="2:16" x14ac:dyDescent="0.25">
      <c r="B31" s="18"/>
      <c r="C31" s="30" t="s">
        <v>33</v>
      </c>
      <c r="D31" s="31">
        <v>209.29999999999998</v>
      </c>
      <c r="E31" s="34">
        <f>+D31/D29</f>
        <v>0.19011199622137645</v>
      </c>
      <c r="F31" s="50" t="s">
        <v>21</v>
      </c>
      <c r="G31" s="31">
        <v>127.5</v>
      </c>
      <c r="H31" s="34">
        <f>+G31/G29</f>
        <v>0.20278330019880716</v>
      </c>
      <c r="I31" s="25">
        <v>20</v>
      </c>
      <c r="J31" s="30" t="s">
        <v>21</v>
      </c>
      <c r="K31" s="31">
        <v>974.5</v>
      </c>
      <c r="L31" s="34">
        <f>+K31/K29</f>
        <v>0.23464965085480374</v>
      </c>
      <c r="M31" s="50" t="s">
        <v>22</v>
      </c>
      <c r="N31" s="31">
        <v>778.69</v>
      </c>
      <c r="O31" s="34">
        <f>+N31/N29</f>
        <v>0.21575081527536499</v>
      </c>
      <c r="P31" s="21"/>
    </row>
    <row r="32" spans="2:16" x14ac:dyDescent="0.25">
      <c r="B32" s="18"/>
      <c r="C32" s="30" t="s">
        <v>29</v>
      </c>
      <c r="D32" s="31">
        <v>154.73000000000002</v>
      </c>
      <c r="E32" s="34">
        <f>+D32/D29</f>
        <v>0.14054481211339503</v>
      </c>
      <c r="F32" s="50" t="s">
        <v>36</v>
      </c>
      <c r="G32" s="31">
        <v>113.5</v>
      </c>
      <c r="H32" s="34">
        <f>+G32/G29</f>
        <v>0.18051689860834991</v>
      </c>
      <c r="I32" s="25">
        <v>21</v>
      </c>
      <c r="J32" s="30" t="s">
        <v>32</v>
      </c>
      <c r="K32" s="31">
        <v>393.40000000000003</v>
      </c>
      <c r="L32" s="34">
        <f>+K32/K29</f>
        <v>9.4726703587767885E-2</v>
      </c>
      <c r="M32" s="50" t="s">
        <v>24</v>
      </c>
      <c r="N32" s="31">
        <v>91.52</v>
      </c>
      <c r="O32" s="34">
        <f>+N32/N29</f>
        <v>2.5357349669318217E-2</v>
      </c>
      <c r="P32" s="21"/>
    </row>
    <row r="33" spans="2:16" x14ac:dyDescent="0.25">
      <c r="B33" s="18"/>
      <c r="C33" s="30" t="s">
        <v>34</v>
      </c>
      <c r="D33" s="31">
        <v>150.44</v>
      </c>
      <c r="E33" s="34">
        <f>+D33/D29</f>
        <v>0.13664810660078297</v>
      </c>
      <c r="F33" s="50" t="s">
        <v>37</v>
      </c>
      <c r="G33" s="31">
        <v>66</v>
      </c>
      <c r="H33" s="34">
        <f>+G33/G29</f>
        <v>0.10497017892644135</v>
      </c>
      <c r="I33" s="25">
        <v>22</v>
      </c>
      <c r="J33" s="30" t="s">
        <v>22</v>
      </c>
      <c r="K33" s="31">
        <v>375</v>
      </c>
      <c r="L33" s="34">
        <f>+K33/K29</f>
        <v>9.0296171442330847E-2</v>
      </c>
      <c r="M33" s="50" t="s">
        <v>41</v>
      </c>
      <c r="N33" s="31">
        <v>36</v>
      </c>
      <c r="O33" s="34">
        <f>+N33/N29</f>
        <v>9.9744819503437034E-3</v>
      </c>
      <c r="P33" s="21"/>
    </row>
    <row r="34" spans="2:16" x14ac:dyDescent="0.25">
      <c r="B34" s="18"/>
      <c r="C34" s="32" t="s">
        <v>13</v>
      </c>
      <c r="D34" s="33">
        <v>284.89999999999998</v>
      </c>
      <c r="E34" s="35">
        <f>+D34/D29</f>
        <v>0.2587812122478268</v>
      </c>
      <c r="F34" s="51" t="s">
        <v>13</v>
      </c>
      <c r="G34" s="33">
        <v>182.75</v>
      </c>
      <c r="H34" s="35">
        <f>+G34/G29</f>
        <v>0.29065606361829027</v>
      </c>
      <c r="I34" s="25">
        <v>23</v>
      </c>
      <c r="J34" s="32" t="s">
        <v>13</v>
      </c>
      <c r="K34" s="33">
        <v>842.7</v>
      </c>
      <c r="L34" s="35">
        <f>+K34/K29</f>
        <v>0.2029135564652059</v>
      </c>
      <c r="M34" s="51" t="s">
        <v>13</v>
      </c>
      <c r="N34" s="33">
        <v>14.75</v>
      </c>
      <c r="O34" s="35">
        <f>+N34/N29</f>
        <v>4.0867669102102678E-3</v>
      </c>
      <c r="P34" s="21"/>
    </row>
    <row r="35" spans="2:16" x14ac:dyDescent="0.25">
      <c r="B35" s="18"/>
      <c r="C35" s="46" t="s">
        <v>5</v>
      </c>
      <c r="D35" s="47">
        <v>434.39999999999986</v>
      </c>
      <c r="E35" s="48">
        <f>SUM(E36:E40)</f>
        <v>1.0000000000000002</v>
      </c>
      <c r="F35" s="49" t="s">
        <v>3</v>
      </c>
      <c r="G35" s="47">
        <v>318</v>
      </c>
      <c r="H35" s="48">
        <f>SUM(H36:H40)</f>
        <v>1</v>
      </c>
      <c r="I35" s="25">
        <v>24</v>
      </c>
      <c r="J35" s="46" t="s">
        <v>5</v>
      </c>
      <c r="K35" s="47">
        <v>2738</v>
      </c>
      <c r="L35" s="48">
        <f>SUM(L36:L40)</f>
        <v>0.99999999999999989</v>
      </c>
      <c r="M35" s="46" t="s">
        <v>8</v>
      </c>
      <c r="N35" s="47">
        <v>2272.98</v>
      </c>
      <c r="O35" s="48">
        <f>SUM(O36:O40)</f>
        <v>1</v>
      </c>
      <c r="P35" s="21"/>
    </row>
    <row r="36" spans="2:16" x14ac:dyDescent="0.25">
      <c r="B36" s="18"/>
      <c r="C36" s="30" t="s">
        <v>22</v>
      </c>
      <c r="D36" s="31">
        <v>293.2</v>
      </c>
      <c r="E36" s="34">
        <f>+D36/D35</f>
        <v>0.67495395948434644</v>
      </c>
      <c r="F36" s="50" t="s">
        <v>27</v>
      </c>
      <c r="G36" s="31">
        <v>97</v>
      </c>
      <c r="H36" s="34">
        <f>+G36/G35</f>
        <v>0.30503144654088049</v>
      </c>
      <c r="I36" s="25">
        <v>25</v>
      </c>
      <c r="J36" s="30" t="s">
        <v>42</v>
      </c>
      <c r="K36" s="31">
        <v>1760</v>
      </c>
      <c r="L36" s="34">
        <f>+K36/K35</f>
        <v>0.64280496712929147</v>
      </c>
      <c r="M36" s="50" t="s">
        <v>33</v>
      </c>
      <c r="N36" s="31">
        <v>902</v>
      </c>
      <c r="O36" s="34">
        <f>+N36/N35</f>
        <v>0.39683587185105018</v>
      </c>
      <c r="P36" s="21"/>
    </row>
    <row r="37" spans="2:16" x14ac:dyDescent="0.25">
      <c r="B37" s="18"/>
      <c r="C37" s="30" t="s">
        <v>21</v>
      </c>
      <c r="D37" s="31">
        <v>91.45</v>
      </c>
      <c r="E37" s="34">
        <f>+D37/D35</f>
        <v>0.21052025782688774</v>
      </c>
      <c r="F37" s="50" t="s">
        <v>26</v>
      </c>
      <c r="G37" s="31">
        <v>85</v>
      </c>
      <c r="H37" s="34">
        <f>+G37/G35</f>
        <v>0.26729559748427673</v>
      </c>
      <c r="I37" s="25"/>
      <c r="J37" s="30" t="s">
        <v>21</v>
      </c>
      <c r="K37" s="31">
        <v>388</v>
      </c>
      <c r="L37" s="34">
        <f>+K37/K35</f>
        <v>0.14170927684441198</v>
      </c>
      <c r="M37" s="50" t="s">
        <v>44</v>
      </c>
      <c r="N37" s="31">
        <v>851</v>
      </c>
      <c r="O37" s="34">
        <f>+N37/N35</f>
        <v>0.37439836690160055</v>
      </c>
      <c r="P37" s="21"/>
    </row>
    <row r="38" spans="2:16" x14ac:dyDescent="0.25">
      <c r="B38" s="18"/>
      <c r="C38" s="30" t="s">
        <v>8</v>
      </c>
      <c r="D38" s="31">
        <v>28.15</v>
      </c>
      <c r="E38" s="34">
        <f>+D38/D35</f>
        <v>6.4802025782688788E-2</v>
      </c>
      <c r="F38" s="50" t="s">
        <v>21</v>
      </c>
      <c r="G38" s="31">
        <v>64</v>
      </c>
      <c r="H38" s="34">
        <f>+G38/G35</f>
        <v>0.20125786163522014</v>
      </c>
      <c r="I38" s="7"/>
      <c r="J38" s="30" t="s">
        <v>22</v>
      </c>
      <c r="K38" s="31">
        <v>275</v>
      </c>
      <c r="L38" s="34">
        <f>+K38/K35</f>
        <v>0.10043827611395179</v>
      </c>
      <c r="M38" s="50" t="s">
        <v>21</v>
      </c>
      <c r="N38" s="31">
        <v>177.98</v>
      </c>
      <c r="O38" s="34">
        <f>+N38/N35</f>
        <v>7.8302492762804765E-2</v>
      </c>
      <c r="P38" s="21"/>
    </row>
    <row r="39" spans="2:16" x14ac:dyDescent="0.25">
      <c r="B39" s="18"/>
      <c r="C39" s="30" t="s">
        <v>25</v>
      </c>
      <c r="D39" s="31">
        <v>8</v>
      </c>
      <c r="E39" s="34">
        <f>+D39/D35</f>
        <v>1.8416206261510134E-2</v>
      </c>
      <c r="F39" s="50" t="s">
        <v>38</v>
      </c>
      <c r="G39" s="31">
        <v>37</v>
      </c>
      <c r="H39" s="34">
        <f>+G39/G35</f>
        <v>0.11635220125786164</v>
      </c>
      <c r="I39" s="7"/>
      <c r="J39" s="30" t="s">
        <v>43</v>
      </c>
      <c r="K39" s="31">
        <v>131</v>
      </c>
      <c r="L39" s="34">
        <f>+K39/K35</f>
        <v>4.7845142439737032E-2</v>
      </c>
      <c r="M39" s="50" t="s">
        <v>45</v>
      </c>
      <c r="N39" s="31">
        <v>92</v>
      </c>
      <c r="O39" s="34">
        <f>+N39/N35</f>
        <v>4.0475499124497355E-2</v>
      </c>
      <c r="P39" s="21"/>
    </row>
    <row r="40" spans="2:16" x14ac:dyDescent="0.25">
      <c r="B40" s="18"/>
      <c r="C40" s="32" t="s">
        <v>13</v>
      </c>
      <c r="D40" s="33">
        <v>13.6</v>
      </c>
      <c r="E40" s="35">
        <f>+D40/D35</f>
        <v>3.1307550644567229E-2</v>
      </c>
      <c r="F40" s="51" t="s">
        <v>13</v>
      </c>
      <c r="G40" s="33">
        <v>35</v>
      </c>
      <c r="H40" s="35">
        <f>+G40/G35</f>
        <v>0.11006289308176101</v>
      </c>
      <c r="I40" s="7"/>
      <c r="J40" s="32" t="s">
        <v>13</v>
      </c>
      <c r="K40" s="33">
        <v>184</v>
      </c>
      <c r="L40" s="35">
        <f>+K40/K35</f>
        <v>6.7202337472607745E-2</v>
      </c>
      <c r="M40" s="51" t="s">
        <v>13</v>
      </c>
      <c r="N40" s="33">
        <v>250</v>
      </c>
      <c r="O40" s="35">
        <f>+N40/N35</f>
        <v>0.10998776936004716</v>
      </c>
      <c r="P40" s="21"/>
    </row>
    <row r="41" spans="2:16" x14ac:dyDescent="0.25">
      <c r="B41" s="18"/>
      <c r="C41" s="46" t="s">
        <v>11</v>
      </c>
      <c r="D41" s="47">
        <v>127.1</v>
      </c>
      <c r="E41" s="48">
        <f>SUM(E42:E46)</f>
        <v>1</v>
      </c>
      <c r="F41" s="36"/>
      <c r="G41" s="37"/>
      <c r="H41" s="38"/>
      <c r="I41" s="7"/>
      <c r="J41" s="46" t="s">
        <v>4</v>
      </c>
      <c r="K41" s="47">
        <v>1095.05</v>
      </c>
      <c r="L41" s="48">
        <f>SUM(L42:L46)</f>
        <v>1</v>
      </c>
      <c r="M41" s="36"/>
      <c r="N41" s="37"/>
      <c r="O41" s="38"/>
      <c r="P41" s="21"/>
    </row>
    <row r="42" spans="2:16" x14ac:dyDescent="0.25">
      <c r="B42" s="18"/>
      <c r="C42" s="30" t="s">
        <v>24</v>
      </c>
      <c r="D42" s="31">
        <v>59.75</v>
      </c>
      <c r="E42" s="34">
        <f>+D42/D41</f>
        <v>0.47010228166797802</v>
      </c>
      <c r="F42" s="39"/>
      <c r="G42" s="40"/>
      <c r="H42" s="41"/>
      <c r="I42" s="7"/>
      <c r="J42" s="30" t="s">
        <v>29</v>
      </c>
      <c r="K42" s="31">
        <v>234.75</v>
      </c>
      <c r="L42" s="34">
        <f>+K42/K41</f>
        <v>0.21437377288708279</v>
      </c>
      <c r="M42" s="39"/>
      <c r="N42" s="40"/>
      <c r="O42" s="41"/>
      <c r="P42" s="21"/>
    </row>
    <row r="43" spans="2:16" x14ac:dyDescent="0.25">
      <c r="B43" s="18"/>
      <c r="C43" s="30" t="s">
        <v>19</v>
      </c>
      <c r="D43" s="31">
        <v>32.5</v>
      </c>
      <c r="E43" s="34">
        <f>+D43/D41</f>
        <v>0.25570416994492529</v>
      </c>
      <c r="F43" s="39"/>
      <c r="G43" s="40"/>
      <c r="H43" s="41"/>
      <c r="I43" s="7"/>
      <c r="J43" s="30" t="s">
        <v>21</v>
      </c>
      <c r="K43" s="31">
        <v>193</v>
      </c>
      <c r="L43" s="34">
        <f>+K43/K41</f>
        <v>0.17624765992420438</v>
      </c>
      <c r="M43" s="39"/>
      <c r="N43" s="40"/>
      <c r="O43" s="41"/>
      <c r="P43" s="21"/>
    </row>
    <row r="44" spans="2:16" x14ac:dyDescent="0.25">
      <c r="B44" s="18"/>
      <c r="C44" s="30" t="s">
        <v>21</v>
      </c>
      <c r="D44" s="31">
        <v>19.899999999999999</v>
      </c>
      <c r="E44" s="34">
        <f>+D44/D41</f>
        <v>0.15656963021243114</v>
      </c>
      <c r="F44" s="39"/>
      <c r="G44" s="40"/>
      <c r="H44" s="41"/>
      <c r="I44" s="7"/>
      <c r="J44" s="30" t="s">
        <v>32</v>
      </c>
      <c r="K44" s="31">
        <v>164</v>
      </c>
      <c r="L44" s="34">
        <f>+K44/K41</f>
        <v>0.14976485092004932</v>
      </c>
      <c r="M44" s="39"/>
      <c r="N44" s="40"/>
      <c r="O44" s="41"/>
      <c r="P44" s="21"/>
    </row>
    <row r="45" spans="2:16" x14ac:dyDescent="0.25">
      <c r="B45" s="18"/>
      <c r="C45" s="30" t="s">
        <v>39</v>
      </c>
      <c r="D45" s="31">
        <v>8</v>
      </c>
      <c r="E45" s="34">
        <f>+D45/D41</f>
        <v>6.2942564909520063E-2</v>
      </c>
      <c r="F45" s="39"/>
      <c r="G45" s="40"/>
      <c r="H45" s="41"/>
      <c r="I45" s="7"/>
      <c r="J45" s="30" t="s">
        <v>23</v>
      </c>
      <c r="K45" s="31">
        <v>89.25</v>
      </c>
      <c r="L45" s="34">
        <f>+K45/K41</f>
        <v>8.1503127711063425E-2</v>
      </c>
      <c r="M45" s="39"/>
      <c r="N45" s="40"/>
      <c r="O45" s="41"/>
      <c r="P45" s="21"/>
    </row>
    <row r="46" spans="2:16" x14ac:dyDescent="0.25">
      <c r="B46" s="18"/>
      <c r="C46" s="32" t="s">
        <v>13</v>
      </c>
      <c r="D46" s="33">
        <v>6.9499999999999993</v>
      </c>
      <c r="E46" s="35">
        <f>+D46/D41</f>
        <v>5.4681353265145553E-2</v>
      </c>
      <c r="F46" s="42"/>
      <c r="G46" s="43"/>
      <c r="H46" s="44"/>
      <c r="I46" s="7"/>
      <c r="J46" s="32" t="s">
        <v>13</v>
      </c>
      <c r="K46" s="33">
        <v>414.05</v>
      </c>
      <c r="L46" s="35">
        <f>+K46/K41</f>
        <v>0.37811058855760016</v>
      </c>
      <c r="M46" s="42"/>
      <c r="N46" s="43"/>
      <c r="O46" s="44"/>
      <c r="P46" s="21"/>
    </row>
    <row r="47" spans="2:16" x14ac:dyDescent="0.25">
      <c r="B47" s="18"/>
      <c r="C47" s="93" t="s">
        <v>57</v>
      </c>
      <c r="D47" s="93"/>
      <c r="E47" s="93"/>
      <c r="F47" s="93"/>
      <c r="G47" s="93"/>
      <c r="H47" s="93"/>
      <c r="I47" s="7"/>
      <c r="J47" s="93" t="s">
        <v>57</v>
      </c>
      <c r="K47" s="93"/>
      <c r="L47" s="93"/>
      <c r="M47" s="93"/>
      <c r="N47" s="93"/>
      <c r="O47" s="93"/>
      <c r="P47" s="21"/>
    </row>
    <row r="48" spans="2:16" x14ac:dyDescent="0.25">
      <c r="B48" s="18"/>
      <c r="C48" s="98" t="s">
        <v>50</v>
      </c>
      <c r="D48" s="98"/>
      <c r="E48" s="98"/>
      <c r="F48" s="98"/>
      <c r="G48" s="98"/>
      <c r="H48" s="98"/>
      <c r="I48" s="7"/>
      <c r="J48" s="98" t="s">
        <v>50</v>
      </c>
      <c r="K48" s="98"/>
      <c r="L48" s="98"/>
      <c r="M48" s="98"/>
      <c r="N48" s="98"/>
      <c r="O48" s="98"/>
      <c r="P48" s="21"/>
    </row>
    <row r="49" spans="2:16" x14ac:dyDescent="0.25">
      <c r="B49" s="1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</row>
    <row r="52" spans="2:16" x14ac:dyDescent="0.25">
      <c r="B52" s="22" t="s">
        <v>68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</row>
    <row r="53" spans="2:16" x14ac:dyDescent="0.25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1"/>
    </row>
    <row r="54" spans="2:16" x14ac:dyDescent="0.25">
      <c r="B54" s="18"/>
      <c r="C54" s="7"/>
      <c r="D54" s="7"/>
      <c r="E54" s="7"/>
      <c r="F54" s="97" t="s">
        <v>67</v>
      </c>
      <c r="G54" s="97"/>
      <c r="H54" s="97"/>
      <c r="I54" s="97"/>
      <c r="J54" s="97"/>
      <c r="K54" s="97"/>
      <c r="L54" s="7"/>
      <c r="M54" s="7"/>
      <c r="N54" s="7"/>
      <c r="O54" s="7"/>
      <c r="P54" s="21"/>
    </row>
    <row r="55" spans="2:16" x14ac:dyDescent="0.25">
      <c r="B55" s="18"/>
      <c r="C55" s="7"/>
      <c r="D55" s="7"/>
      <c r="E55" s="7"/>
      <c r="F55" s="96" t="s">
        <v>65</v>
      </c>
      <c r="G55" s="96"/>
      <c r="H55" s="96"/>
      <c r="I55" s="96"/>
      <c r="J55" s="96"/>
      <c r="K55" s="96"/>
      <c r="L55" s="7"/>
      <c r="M55" s="7"/>
      <c r="N55" s="7"/>
      <c r="O55" s="7"/>
      <c r="P55" s="21"/>
    </row>
    <row r="56" spans="2:16" ht="22.5" x14ac:dyDescent="0.25">
      <c r="B56" s="18"/>
      <c r="C56" s="7"/>
      <c r="D56" s="7"/>
      <c r="E56" s="7"/>
      <c r="F56" s="81" t="s">
        <v>14</v>
      </c>
      <c r="G56" s="81" t="s">
        <v>16</v>
      </c>
      <c r="H56" s="81" t="s">
        <v>15</v>
      </c>
      <c r="I56" s="81" t="s">
        <v>14</v>
      </c>
      <c r="J56" s="81" t="s">
        <v>54</v>
      </c>
      <c r="K56" s="81" t="s">
        <v>15</v>
      </c>
      <c r="L56" s="7"/>
      <c r="M56" s="7"/>
      <c r="N56" s="7"/>
      <c r="O56" s="7"/>
      <c r="P56" s="21"/>
    </row>
    <row r="57" spans="2:16" x14ac:dyDescent="0.25">
      <c r="B57" s="18"/>
      <c r="C57" s="57"/>
      <c r="D57" s="58"/>
      <c r="E57" s="58"/>
      <c r="F57" s="87" t="s">
        <v>9</v>
      </c>
      <c r="G57" s="83">
        <v>10699.25</v>
      </c>
      <c r="H57" s="84">
        <f>+G57/G$68</f>
        <v>0.3681103913150135</v>
      </c>
      <c r="I57" s="87" t="s">
        <v>2</v>
      </c>
      <c r="J57" s="83">
        <v>24587</v>
      </c>
      <c r="K57" s="84">
        <f>+J57/J$68</f>
        <v>0.25239351420423106</v>
      </c>
      <c r="L57" s="7"/>
      <c r="M57" s="7"/>
      <c r="N57" s="7"/>
      <c r="O57" s="7"/>
      <c r="P57" s="21"/>
    </row>
    <row r="58" spans="2:16" x14ac:dyDescent="0.25">
      <c r="B58" s="18"/>
      <c r="C58" s="59"/>
      <c r="D58" s="60"/>
      <c r="E58" s="60"/>
      <c r="F58" s="87" t="s">
        <v>10</v>
      </c>
      <c r="G58" s="83">
        <v>4591</v>
      </c>
      <c r="H58" s="84">
        <f t="shared" ref="H58:H68" si="8">+G58/G$68</f>
        <v>0.15795451144026235</v>
      </c>
      <c r="I58" s="87" t="s">
        <v>10</v>
      </c>
      <c r="J58" s="83">
        <v>22915</v>
      </c>
      <c r="K58" s="84">
        <f t="shared" ref="K58:K68" si="9">+J58/J$68</f>
        <v>0.23522989295115121</v>
      </c>
      <c r="L58" s="7"/>
      <c r="M58" s="7"/>
      <c r="N58" s="7"/>
      <c r="O58" s="7"/>
      <c r="P58" s="21"/>
    </row>
    <row r="59" spans="2:16" x14ac:dyDescent="0.25">
      <c r="B59" s="18"/>
      <c r="C59" s="59"/>
      <c r="D59" s="60"/>
      <c r="E59" s="60"/>
      <c r="F59" s="87" t="s">
        <v>2</v>
      </c>
      <c r="G59" s="83">
        <v>4049</v>
      </c>
      <c r="H59" s="84">
        <f t="shared" si="8"/>
        <v>0.13930686491431546</v>
      </c>
      <c r="I59" s="87" t="s">
        <v>3</v>
      </c>
      <c r="J59" s="83">
        <v>11645</v>
      </c>
      <c r="K59" s="84">
        <f t="shared" si="9"/>
        <v>0.11953969467231751</v>
      </c>
      <c r="L59" s="7"/>
      <c r="M59" s="7"/>
      <c r="N59" s="7"/>
      <c r="O59" s="7"/>
      <c r="P59" s="21"/>
    </row>
    <row r="60" spans="2:16" x14ac:dyDescent="0.25">
      <c r="B60" s="18"/>
      <c r="C60" s="59"/>
      <c r="D60" s="60"/>
      <c r="E60" s="60"/>
      <c r="F60" s="87" t="s">
        <v>7</v>
      </c>
      <c r="G60" s="83">
        <v>2971.5</v>
      </c>
      <c r="H60" s="84">
        <f t="shared" si="8"/>
        <v>0.10223520599972545</v>
      </c>
      <c r="I60" s="87" t="s">
        <v>7</v>
      </c>
      <c r="J60" s="83">
        <v>10631</v>
      </c>
      <c r="K60" s="84">
        <f t="shared" si="9"/>
        <v>0.10913065642433727</v>
      </c>
      <c r="L60" s="7"/>
      <c r="M60" s="7"/>
      <c r="N60" s="7"/>
      <c r="O60" s="7"/>
      <c r="P60" s="21"/>
    </row>
    <row r="61" spans="2:16" x14ac:dyDescent="0.25">
      <c r="B61" s="18"/>
      <c r="C61" s="59"/>
      <c r="D61" s="60"/>
      <c r="E61" s="60"/>
      <c r="F61" s="87" t="s">
        <v>1</v>
      </c>
      <c r="G61" s="83">
        <v>2353.8000000000002</v>
      </c>
      <c r="H61" s="84">
        <f t="shared" si="8"/>
        <v>8.0983081905486726E-2</v>
      </c>
      <c r="I61" s="87" t="s">
        <v>1</v>
      </c>
      <c r="J61" s="83">
        <v>8775.1</v>
      </c>
      <c r="K61" s="84">
        <f t="shared" si="9"/>
        <v>9.0079242139892948E-2</v>
      </c>
      <c r="L61" s="7"/>
      <c r="M61" s="7"/>
      <c r="N61" s="7"/>
      <c r="O61" s="7"/>
      <c r="P61" s="21"/>
    </row>
    <row r="62" spans="2:16" x14ac:dyDescent="0.25">
      <c r="B62" s="18"/>
      <c r="C62" s="59"/>
      <c r="D62" s="60"/>
      <c r="E62" s="60"/>
      <c r="F62" s="87" t="s">
        <v>6</v>
      </c>
      <c r="G62" s="83">
        <v>1791.6</v>
      </c>
      <c r="H62" s="84">
        <f t="shared" si="8"/>
        <v>6.1640449291303419E-2</v>
      </c>
      <c r="I62" s="87" t="s">
        <v>9</v>
      </c>
      <c r="J62" s="83">
        <v>4994</v>
      </c>
      <c r="K62" s="84">
        <f t="shared" si="9"/>
        <v>5.1265026637488505E-2</v>
      </c>
      <c r="L62" s="7"/>
      <c r="M62" s="7"/>
      <c r="N62" s="7"/>
      <c r="O62" s="7"/>
      <c r="P62" s="21"/>
    </row>
    <row r="63" spans="2:16" x14ac:dyDescent="0.25">
      <c r="B63" s="18"/>
      <c r="C63" s="59"/>
      <c r="D63" s="60"/>
      <c r="E63" s="60"/>
      <c r="F63" s="87" t="s">
        <v>8</v>
      </c>
      <c r="G63" s="83">
        <v>1100.93</v>
      </c>
      <c r="H63" s="84">
        <f t="shared" si="8"/>
        <v>3.7877773966440431E-2</v>
      </c>
      <c r="I63" s="87" t="s">
        <v>6</v>
      </c>
      <c r="J63" s="83">
        <v>4153</v>
      </c>
      <c r="K63" s="84">
        <f t="shared" si="9"/>
        <v>4.2631889392368796E-2</v>
      </c>
      <c r="L63" s="7"/>
      <c r="M63" s="7"/>
      <c r="N63" s="7"/>
      <c r="O63" s="7"/>
      <c r="P63" s="21"/>
    </row>
    <row r="64" spans="2:16" x14ac:dyDescent="0.25">
      <c r="B64" s="18"/>
      <c r="C64" s="59"/>
      <c r="D64" s="60"/>
      <c r="E64" s="60"/>
      <c r="F64" s="87" t="s">
        <v>4</v>
      </c>
      <c r="G64" s="83">
        <v>628.75</v>
      </c>
      <c r="H64" s="84">
        <f t="shared" si="8"/>
        <v>2.1632302127655184E-2</v>
      </c>
      <c r="I64" s="87" t="s">
        <v>11</v>
      </c>
      <c r="J64" s="83">
        <v>3609.21</v>
      </c>
      <c r="K64" s="84">
        <f t="shared" si="9"/>
        <v>3.7049709008868621E-2</v>
      </c>
      <c r="L64" s="7"/>
      <c r="M64" s="7"/>
      <c r="N64" s="7"/>
      <c r="O64" s="7"/>
      <c r="P64" s="21"/>
    </row>
    <row r="65" spans="2:16" x14ac:dyDescent="0.25">
      <c r="B65" s="18"/>
      <c r="C65" s="59"/>
      <c r="D65" s="60"/>
      <c r="E65" s="60"/>
      <c r="F65" s="87" t="s">
        <v>5</v>
      </c>
      <c r="G65" s="83">
        <v>434.39999999999986</v>
      </c>
      <c r="H65" s="84">
        <f t="shared" si="8"/>
        <v>1.4945641422271823E-2</v>
      </c>
      <c r="I65" s="87" t="s">
        <v>5</v>
      </c>
      <c r="J65" s="83">
        <v>2738</v>
      </c>
      <c r="K65" s="84">
        <f t="shared" si="9"/>
        <v>2.8106456334289855E-2</v>
      </c>
      <c r="L65" s="7"/>
      <c r="M65" s="7"/>
      <c r="N65" s="7"/>
      <c r="O65" s="7"/>
      <c r="P65" s="21"/>
    </row>
    <row r="66" spans="2:16" x14ac:dyDescent="0.25">
      <c r="B66" s="18"/>
      <c r="C66" s="59"/>
      <c r="D66" s="60"/>
      <c r="E66" s="60"/>
      <c r="F66" s="87" t="s">
        <v>3</v>
      </c>
      <c r="G66" s="83">
        <v>318</v>
      </c>
      <c r="H66" s="84">
        <f t="shared" si="8"/>
        <v>1.0940870101939322E-2</v>
      </c>
      <c r="I66" s="87" t="s">
        <v>8</v>
      </c>
      <c r="J66" s="83">
        <v>2272.98</v>
      </c>
      <c r="K66" s="84">
        <f t="shared" si="9"/>
        <v>2.33328754998956E-2</v>
      </c>
      <c r="L66" s="7"/>
      <c r="M66" s="7"/>
      <c r="N66" s="7"/>
      <c r="O66" s="7"/>
      <c r="P66" s="21"/>
    </row>
    <row r="67" spans="2:16" x14ac:dyDescent="0.25">
      <c r="B67" s="18"/>
      <c r="C67" s="59"/>
      <c r="D67" s="60"/>
      <c r="E67" s="60"/>
      <c r="F67" s="87" t="s">
        <v>11</v>
      </c>
      <c r="G67" s="83">
        <v>127.1</v>
      </c>
      <c r="H67" s="84">
        <f t="shared" si="8"/>
        <v>4.3729075155864395E-3</v>
      </c>
      <c r="I67" s="87" t="s">
        <v>4</v>
      </c>
      <c r="J67" s="83">
        <v>1095.05</v>
      </c>
      <c r="K67" s="84">
        <f t="shared" si="9"/>
        <v>1.1241042735158547E-2</v>
      </c>
      <c r="L67" s="7"/>
      <c r="M67" s="7"/>
      <c r="N67" s="7"/>
      <c r="O67" s="7"/>
      <c r="P67" s="21"/>
    </row>
    <row r="68" spans="2:16" x14ac:dyDescent="0.25">
      <c r="B68" s="18"/>
      <c r="C68" s="59"/>
      <c r="D68" s="60"/>
      <c r="E68" s="60"/>
      <c r="F68" s="88" t="s">
        <v>17</v>
      </c>
      <c r="G68" s="82">
        <f>SUM(G57:G67)</f>
        <v>29065.329999999998</v>
      </c>
      <c r="H68" s="85">
        <f t="shared" si="8"/>
        <v>1</v>
      </c>
      <c r="I68" s="88" t="s">
        <v>17</v>
      </c>
      <c r="J68" s="86">
        <f>SUM(J57:J67)</f>
        <v>97415.340000000011</v>
      </c>
      <c r="K68" s="85">
        <f t="shared" si="9"/>
        <v>1</v>
      </c>
      <c r="L68" s="7"/>
      <c r="M68" s="7"/>
      <c r="N68" s="7"/>
      <c r="O68" s="7"/>
      <c r="P68" s="21"/>
    </row>
    <row r="69" spans="2:16" x14ac:dyDescent="0.25">
      <c r="B69" s="18"/>
      <c r="C69" s="7"/>
      <c r="D69" s="7"/>
      <c r="E69" s="7"/>
      <c r="F69" s="93" t="s">
        <v>57</v>
      </c>
      <c r="G69" s="93"/>
      <c r="H69" s="93"/>
      <c r="I69" s="93"/>
      <c r="J69" s="93"/>
      <c r="K69" s="93"/>
      <c r="L69" s="7"/>
      <c r="M69" s="7"/>
      <c r="N69" s="7"/>
      <c r="O69" s="7"/>
      <c r="P69" s="21"/>
    </row>
    <row r="70" spans="2:16" x14ac:dyDescent="0.25">
      <c r="B70" s="18"/>
      <c r="C70" s="7"/>
      <c r="D70" s="7"/>
      <c r="E70" s="7"/>
      <c r="F70" s="98" t="s">
        <v>66</v>
      </c>
      <c r="G70" s="98"/>
      <c r="H70" s="98"/>
      <c r="I70" s="98"/>
      <c r="J70" s="98"/>
      <c r="K70" s="98"/>
      <c r="L70" s="7"/>
      <c r="M70" s="7"/>
      <c r="N70" s="7"/>
      <c r="O70" s="7"/>
      <c r="P70" s="21"/>
    </row>
    <row r="71" spans="2:16" x14ac:dyDescent="0.25">
      <c r="B71" s="1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</sheetData>
  <mergeCells count="13">
    <mergeCell ref="F54:K54"/>
    <mergeCell ref="F55:K55"/>
    <mergeCell ref="F69:K69"/>
    <mergeCell ref="F70:K70"/>
    <mergeCell ref="C48:H48"/>
    <mergeCell ref="J48:O48"/>
    <mergeCell ref="C47:H47"/>
    <mergeCell ref="J47:O47"/>
    <mergeCell ref="B1:P1"/>
    <mergeCell ref="C8:H8"/>
    <mergeCell ref="C9:H9"/>
    <mergeCell ref="J8:O8"/>
    <mergeCell ref="J9:O9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Normal="100" workbookViewId="0">
      <selection activeCell="N7" sqref="N7"/>
    </sheetView>
  </sheetViews>
  <sheetFormatPr baseColWidth="10" defaultColWidth="0" defaultRowHeight="15" x14ac:dyDescent="0.25"/>
  <cols>
    <col min="1" max="1" width="10.7109375" style="2" customWidth="1"/>
    <col min="2" max="2" width="10.85546875" style="2" customWidth="1"/>
    <col min="3" max="3" width="9" style="2" customWidth="1"/>
    <col min="4" max="4" width="8.5703125" style="2" customWidth="1"/>
    <col min="5" max="5" width="10.140625" style="2" customWidth="1"/>
    <col min="6" max="6" width="16.42578125" style="2" customWidth="1"/>
    <col min="7" max="7" width="13.7109375" style="2" customWidth="1"/>
    <col min="8" max="8" width="10.85546875" style="2" customWidth="1"/>
    <col min="9" max="9" width="15.140625" style="2" customWidth="1"/>
    <col min="10" max="10" width="14.85546875" style="2" customWidth="1"/>
    <col min="11" max="13" width="10.85546875" style="2" customWidth="1"/>
    <col min="14" max="14" width="9.140625" style="2" customWidth="1"/>
    <col min="15" max="15" width="9" style="2" customWidth="1"/>
    <col min="16" max="16" width="4.7109375" style="2" customWidth="1"/>
    <col min="17" max="17" width="9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18.75" x14ac:dyDescent="0.25">
      <c r="B1" s="94" t="s">
        <v>71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x14ac:dyDescent="0.25">
      <c r="B2" s="9" t="str">
        <f>+B6</f>
        <v>1. Principales áreas de cultivo afectadas y perdidas (ha)</v>
      </c>
      <c r="C2" s="19"/>
      <c r="D2" s="19"/>
      <c r="E2" s="19"/>
      <c r="F2" s="19"/>
      <c r="G2" s="19"/>
      <c r="H2" s="19"/>
      <c r="I2" s="9"/>
      <c r="J2" s="9"/>
      <c r="K2" s="9"/>
      <c r="L2" s="19"/>
      <c r="M2" s="12"/>
      <c r="N2" s="12"/>
      <c r="O2" s="12"/>
      <c r="P2" s="12"/>
    </row>
    <row r="3" spans="2:16" x14ac:dyDescent="0.25">
      <c r="B3" s="9"/>
      <c r="C3" s="10"/>
      <c r="D3" s="10"/>
      <c r="E3" s="10"/>
      <c r="F3" s="9"/>
      <c r="G3" s="9"/>
      <c r="H3" s="11"/>
      <c r="I3" s="9"/>
      <c r="J3" s="9"/>
      <c r="K3" s="9"/>
      <c r="L3" s="12"/>
      <c r="M3" s="12"/>
      <c r="N3" s="12"/>
      <c r="O3" s="12"/>
      <c r="P3" s="12"/>
    </row>
    <row r="4" spans="2:16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4"/>
      <c r="C5" s="5"/>
      <c r="D5" s="5"/>
      <c r="E5" s="5"/>
      <c r="F5" s="5"/>
      <c r="G5" s="3"/>
      <c r="H5" s="3"/>
    </row>
    <row r="6" spans="2:16" x14ac:dyDescent="0.25">
      <c r="B6" s="22" t="s">
        <v>51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0"/>
    </row>
    <row r="7" spans="2:16" x14ac:dyDescent="0.25"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1"/>
    </row>
    <row r="8" spans="2:16" x14ac:dyDescent="0.25">
      <c r="B8" s="18"/>
      <c r="C8" s="7"/>
      <c r="D8" s="7"/>
      <c r="E8" s="7"/>
      <c r="F8" s="97" t="s">
        <v>53</v>
      </c>
      <c r="G8" s="97"/>
      <c r="H8" s="97"/>
      <c r="I8" s="97"/>
      <c r="J8" s="97"/>
      <c r="K8" s="97"/>
      <c r="L8" s="7"/>
      <c r="M8" s="7"/>
      <c r="N8" s="7"/>
      <c r="O8" s="7"/>
      <c r="P8" s="21"/>
    </row>
    <row r="9" spans="2:16" x14ac:dyDescent="0.25">
      <c r="B9" s="18"/>
      <c r="C9" s="7"/>
      <c r="D9" s="7"/>
      <c r="E9" s="7"/>
      <c r="F9" s="96" t="s">
        <v>52</v>
      </c>
      <c r="G9" s="96"/>
      <c r="H9" s="96"/>
      <c r="I9" s="96"/>
      <c r="J9" s="96"/>
      <c r="K9" s="96"/>
      <c r="L9" s="7"/>
      <c r="M9" s="7"/>
      <c r="N9" s="7"/>
      <c r="O9" s="7"/>
      <c r="P9" s="21"/>
    </row>
    <row r="10" spans="2:16" ht="30" x14ac:dyDescent="0.25">
      <c r="B10" s="18"/>
      <c r="C10" s="7"/>
      <c r="D10" s="7"/>
      <c r="E10" s="7"/>
      <c r="F10" s="26" t="s">
        <v>14</v>
      </c>
      <c r="G10" s="26" t="s">
        <v>16</v>
      </c>
      <c r="H10" s="26" t="s">
        <v>15</v>
      </c>
      <c r="I10" s="26" t="s">
        <v>14</v>
      </c>
      <c r="J10" s="26" t="s">
        <v>54</v>
      </c>
      <c r="K10" s="26" t="s">
        <v>15</v>
      </c>
      <c r="L10" s="7"/>
      <c r="M10" s="7"/>
      <c r="N10" s="7"/>
      <c r="O10" s="7"/>
      <c r="P10" s="21"/>
    </row>
    <row r="11" spans="2:16" x14ac:dyDescent="0.25">
      <c r="B11" s="18"/>
      <c r="C11" s="57"/>
      <c r="D11" s="58"/>
      <c r="E11" s="58"/>
      <c r="F11" s="53" t="s">
        <v>19</v>
      </c>
      <c r="G11" s="54">
        <v>5584.7</v>
      </c>
      <c r="H11" s="27">
        <f t="shared" ref="H11:H21" si="0">+G11/G$22</f>
        <v>0.1921430102462281</v>
      </c>
      <c r="I11" s="53" t="s">
        <v>21</v>
      </c>
      <c r="J11" s="54">
        <v>11816.48</v>
      </c>
      <c r="K11" s="52">
        <f t="shared" ref="K11:K21" si="1">+J11/J$22</f>
        <v>0.1212999923831298</v>
      </c>
      <c r="L11" s="7"/>
      <c r="M11" s="7"/>
      <c r="N11" s="7"/>
      <c r="O11" s="7"/>
      <c r="P11" s="21"/>
    </row>
    <row r="12" spans="2:16" x14ac:dyDescent="0.25">
      <c r="B12" s="18"/>
      <c r="C12" s="59"/>
      <c r="D12" s="60"/>
      <c r="E12" s="60"/>
      <c r="F12" s="53" t="s">
        <v>22</v>
      </c>
      <c r="G12" s="54">
        <v>5583.7</v>
      </c>
      <c r="H12" s="27">
        <f t="shared" si="0"/>
        <v>0.19210860499433521</v>
      </c>
      <c r="I12" s="53" t="s">
        <v>26</v>
      </c>
      <c r="J12" s="54">
        <v>11020</v>
      </c>
      <c r="K12" s="52">
        <f t="shared" si="1"/>
        <v>0.11312386734984449</v>
      </c>
      <c r="L12" s="7"/>
      <c r="M12" s="7"/>
      <c r="N12" s="7"/>
      <c r="O12" s="7"/>
      <c r="P12" s="21"/>
    </row>
    <row r="13" spans="2:16" x14ac:dyDescent="0.25">
      <c r="B13" s="18"/>
      <c r="C13" s="59"/>
      <c r="D13" s="60"/>
      <c r="E13" s="60"/>
      <c r="F13" s="53" t="s">
        <v>21</v>
      </c>
      <c r="G13" s="54">
        <v>4292.01</v>
      </c>
      <c r="H13" s="27">
        <f t="shared" si="0"/>
        <v>0.1476676851768069</v>
      </c>
      <c r="I13" s="53" t="s">
        <v>24</v>
      </c>
      <c r="J13" s="54">
        <v>10827.52</v>
      </c>
      <c r="K13" s="52">
        <f t="shared" si="1"/>
        <v>0.11114799784099713</v>
      </c>
      <c r="L13" s="7"/>
      <c r="M13" s="7"/>
      <c r="N13" s="7"/>
      <c r="O13" s="7"/>
      <c r="P13" s="21"/>
    </row>
    <row r="14" spans="2:16" x14ac:dyDescent="0.25">
      <c r="B14" s="18"/>
      <c r="C14" s="59"/>
      <c r="D14" s="60"/>
      <c r="E14" s="60"/>
      <c r="F14" s="53" t="s">
        <v>20</v>
      </c>
      <c r="G14" s="54">
        <v>4133.26</v>
      </c>
      <c r="H14" s="27">
        <f t="shared" si="0"/>
        <v>0.14220585143881045</v>
      </c>
      <c r="I14" s="53" t="s">
        <v>22</v>
      </c>
      <c r="J14" s="54">
        <v>10583.19</v>
      </c>
      <c r="K14" s="52">
        <f t="shared" si="1"/>
        <v>0.10863987129747739</v>
      </c>
      <c r="L14" s="7"/>
      <c r="M14" s="7"/>
      <c r="N14" s="7"/>
      <c r="O14" s="7"/>
      <c r="P14" s="21"/>
    </row>
    <row r="15" spans="2:16" x14ac:dyDescent="0.25">
      <c r="B15" s="18"/>
      <c r="C15" s="59"/>
      <c r="D15" s="60"/>
      <c r="E15" s="60"/>
      <c r="F15" s="53" t="s">
        <v>25</v>
      </c>
      <c r="G15" s="54">
        <v>847</v>
      </c>
      <c r="H15" s="27">
        <f t="shared" si="0"/>
        <v>2.9141248353278637E-2</v>
      </c>
      <c r="I15" s="53" t="s">
        <v>31</v>
      </c>
      <c r="J15" s="54">
        <v>9979</v>
      </c>
      <c r="K15" s="52">
        <f t="shared" si="1"/>
        <v>0.10243766536153341</v>
      </c>
      <c r="L15" s="7"/>
      <c r="M15" s="7"/>
      <c r="N15" s="7"/>
      <c r="O15" s="7"/>
      <c r="P15" s="21"/>
    </row>
    <row r="16" spans="2:16" x14ac:dyDescent="0.25">
      <c r="B16" s="18"/>
      <c r="C16" s="59"/>
      <c r="D16" s="60"/>
      <c r="E16" s="60"/>
      <c r="F16" s="53" t="s">
        <v>27</v>
      </c>
      <c r="G16" s="54">
        <v>747.5</v>
      </c>
      <c r="H16" s="27">
        <f t="shared" si="0"/>
        <v>2.5717925789935987E-2</v>
      </c>
      <c r="I16" s="53" t="s">
        <v>19</v>
      </c>
      <c r="J16" s="54">
        <v>6453.75</v>
      </c>
      <c r="K16" s="52">
        <f t="shared" si="1"/>
        <v>6.6249832931856531E-2</v>
      </c>
      <c r="L16" s="7"/>
      <c r="M16" s="7"/>
      <c r="N16" s="7"/>
      <c r="O16" s="7"/>
      <c r="P16" s="21"/>
    </row>
    <row r="17" spans="1:16" x14ac:dyDescent="0.25">
      <c r="B17" s="18"/>
      <c r="C17" s="59"/>
      <c r="D17" s="60"/>
      <c r="E17" s="60"/>
      <c r="F17" s="53" t="s">
        <v>26</v>
      </c>
      <c r="G17" s="54">
        <v>723.5</v>
      </c>
      <c r="H17" s="27">
        <f t="shared" si="0"/>
        <v>2.4892199744506602E-2</v>
      </c>
      <c r="I17" s="53" t="s">
        <v>40</v>
      </c>
      <c r="J17" s="54">
        <v>6368</v>
      </c>
      <c r="K17" s="52">
        <f t="shared" si="1"/>
        <v>6.5369581423213224E-2</v>
      </c>
      <c r="L17" s="7"/>
      <c r="M17" s="7"/>
      <c r="N17" s="7"/>
      <c r="O17" s="7"/>
      <c r="P17" s="21"/>
    </row>
    <row r="18" spans="1:16" x14ac:dyDescent="0.25">
      <c r="B18" s="18"/>
      <c r="C18" s="59"/>
      <c r="D18" s="60"/>
      <c r="E18" s="60"/>
      <c r="F18" s="53" t="s">
        <v>29</v>
      </c>
      <c r="G18" s="54">
        <v>707.03</v>
      </c>
      <c r="H18" s="27">
        <f t="shared" si="0"/>
        <v>2.432554524583069E-2</v>
      </c>
      <c r="I18" s="53" t="s">
        <v>38</v>
      </c>
      <c r="J18" s="54">
        <v>3995</v>
      </c>
      <c r="K18" s="52">
        <f t="shared" si="1"/>
        <v>4.1009968245247622E-2</v>
      </c>
      <c r="L18" s="7"/>
      <c r="M18" s="7"/>
      <c r="N18" s="7"/>
      <c r="O18" s="7"/>
      <c r="P18" s="21"/>
    </row>
    <row r="19" spans="1:16" x14ac:dyDescent="0.25">
      <c r="B19" s="18"/>
      <c r="C19" s="59"/>
      <c r="D19" s="60"/>
      <c r="E19" s="60"/>
      <c r="F19" s="53" t="s">
        <v>23</v>
      </c>
      <c r="G19" s="54">
        <v>647.37</v>
      </c>
      <c r="H19" s="27">
        <f t="shared" si="0"/>
        <v>2.2272927917900816E-2</v>
      </c>
      <c r="I19" s="53" t="s">
        <v>33</v>
      </c>
      <c r="J19" s="54">
        <v>3838.4</v>
      </c>
      <c r="K19" s="52">
        <f t="shared" si="1"/>
        <v>3.9402418551328776E-2</v>
      </c>
      <c r="L19" s="7"/>
      <c r="M19" s="7"/>
      <c r="N19" s="7"/>
      <c r="O19" s="7"/>
      <c r="P19" s="21"/>
    </row>
    <row r="20" spans="1:16" x14ac:dyDescent="0.25">
      <c r="B20" s="18"/>
      <c r="C20" s="59"/>
      <c r="D20" s="60"/>
      <c r="E20" s="60"/>
      <c r="F20" s="53" t="s">
        <v>49</v>
      </c>
      <c r="G20" s="54">
        <v>570.5</v>
      </c>
      <c r="H20" s="27">
        <f t="shared" si="0"/>
        <v>1.962819620489429E-2</v>
      </c>
      <c r="I20" s="53" t="s">
        <v>29</v>
      </c>
      <c r="J20" s="54">
        <v>3796</v>
      </c>
      <c r="K20" s="52">
        <f t="shared" si="1"/>
        <v>3.8967168825772204E-2</v>
      </c>
      <c r="L20" s="7"/>
      <c r="M20" s="7"/>
      <c r="N20" s="7"/>
      <c r="O20" s="7"/>
      <c r="P20" s="21"/>
    </row>
    <row r="21" spans="1:16" x14ac:dyDescent="0.25">
      <c r="B21" s="18"/>
      <c r="C21" s="59"/>
      <c r="D21" s="60"/>
      <c r="E21" s="60"/>
      <c r="F21" s="53" t="s">
        <v>13</v>
      </c>
      <c r="G21" s="54">
        <v>5228.7599999999975</v>
      </c>
      <c r="H21" s="27">
        <f t="shared" si="0"/>
        <v>0.17989680488747242</v>
      </c>
      <c r="I21" s="53" t="s">
        <v>13</v>
      </c>
      <c r="J21" s="54">
        <v>18737.999999999996</v>
      </c>
      <c r="K21" s="52">
        <f t="shared" si="1"/>
        <v>0.19235163578959943</v>
      </c>
      <c r="L21" s="7"/>
      <c r="M21" s="7"/>
      <c r="N21" s="7"/>
      <c r="O21" s="7"/>
      <c r="P21" s="21"/>
    </row>
    <row r="22" spans="1:16" x14ac:dyDescent="0.25">
      <c r="B22" s="18"/>
      <c r="C22" s="59"/>
      <c r="D22" s="60"/>
      <c r="E22" s="60"/>
      <c r="F22" s="28" t="s">
        <v>17</v>
      </c>
      <c r="G22" s="55">
        <f>SUM(G11:G21)</f>
        <v>29065.329999999994</v>
      </c>
      <c r="H22" s="29">
        <f>SUM(H11:H21)</f>
        <v>1.0000000000000002</v>
      </c>
      <c r="I22" s="28" t="s">
        <v>17</v>
      </c>
      <c r="J22" s="56">
        <f>SUM(J11:J21)</f>
        <v>97415.34</v>
      </c>
      <c r="K22" s="29">
        <f>SUM(K11:K21)</f>
        <v>1</v>
      </c>
      <c r="L22" s="7"/>
      <c r="M22" s="7"/>
      <c r="N22" s="7"/>
      <c r="O22" s="7"/>
      <c r="P22" s="21"/>
    </row>
    <row r="23" spans="1:16" x14ac:dyDescent="0.25">
      <c r="B23" s="18"/>
      <c r="C23" s="7"/>
      <c r="D23" s="7"/>
      <c r="E23" s="7"/>
      <c r="F23" s="93" t="s">
        <v>57</v>
      </c>
      <c r="G23" s="93"/>
      <c r="H23" s="93"/>
      <c r="I23" s="93"/>
      <c r="J23" s="93"/>
      <c r="K23" s="93"/>
      <c r="L23" s="7"/>
      <c r="M23" s="7"/>
      <c r="N23" s="7"/>
      <c r="O23" s="7"/>
      <c r="P23" s="21"/>
    </row>
    <row r="24" spans="1:16" x14ac:dyDescent="0.25">
      <c r="B24" s="18"/>
      <c r="C24" s="7"/>
      <c r="D24" s="7"/>
      <c r="E24" s="7"/>
      <c r="F24" s="98" t="s">
        <v>50</v>
      </c>
      <c r="G24" s="98"/>
      <c r="H24" s="98"/>
      <c r="I24" s="98"/>
      <c r="J24" s="98"/>
      <c r="K24" s="98"/>
      <c r="L24" s="7"/>
      <c r="M24" s="7"/>
      <c r="N24" s="7"/>
      <c r="O24" s="7"/>
      <c r="P24" s="21"/>
    </row>
    <row r="25" spans="1:16" x14ac:dyDescent="0.25"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7" spans="1:16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x14ac:dyDescent="0.25">
      <c r="A31" s="61"/>
      <c r="B31" s="61"/>
      <c r="C31" s="61"/>
      <c r="D31" s="61"/>
      <c r="E31" s="61"/>
      <c r="F31" s="61" t="s">
        <v>19</v>
      </c>
      <c r="G31" s="62">
        <v>5584.7</v>
      </c>
      <c r="H31" s="61" t="s">
        <v>21</v>
      </c>
      <c r="I31" s="62">
        <v>11816.48</v>
      </c>
      <c r="J31" s="61"/>
      <c r="K31" s="61"/>
      <c r="L31" s="61"/>
      <c r="M31" s="61"/>
      <c r="N31" s="61"/>
      <c r="O31" s="61"/>
      <c r="P31" s="61"/>
    </row>
    <row r="32" spans="1:16" x14ac:dyDescent="0.25">
      <c r="A32" s="61"/>
      <c r="B32" s="61"/>
      <c r="C32" s="61"/>
      <c r="D32" s="61"/>
      <c r="E32" s="61"/>
      <c r="F32" s="61" t="s">
        <v>22</v>
      </c>
      <c r="G32" s="62">
        <v>5583.7</v>
      </c>
      <c r="H32" s="61" t="s">
        <v>26</v>
      </c>
      <c r="I32" s="62">
        <v>11020</v>
      </c>
      <c r="J32" s="61"/>
      <c r="K32" s="61"/>
      <c r="L32" s="61"/>
      <c r="M32" s="61"/>
      <c r="N32" s="61"/>
      <c r="O32" s="61"/>
      <c r="P32" s="61"/>
    </row>
    <row r="33" spans="1:16" x14ac:dyDescent="0.25">
      <c r="A33" s="61"/>
      <c r="B33" s="61"/>
      <c r="C33" s="61"/>
      <c r="D33" s="61"/>
      <c r="E33" s="61"/>
      <c r="F33" s="61" t="s">
        <v>21</v>
      </c>
      <c r="G33" s="62">
        <v>4292.01</v>
      </c>
      <c r="H33" s="61" t="s">
        <v>24</v>
      </c>
      <c r="I33" s="62">
        <v>10827.52</v>
      </c>
      <c r="J33" s="61"/>
      <c r="K33" s="61"/>
      <c r="L33" s="61"/>
      <c r="M33" s="61"/>
      <c r="N33" s="61"/>
      <c r="O33" s="61"/>
      <c r="P33" s="61"/>
    </row>
    <row r="34" spans="1:16" x14ac:dyDescent="0.25">
      <c r="A34" s="61"/>
      <c r="B34" s="61"/>
      <c r="C34" s="61"/>
      <c r="D34" s="61"/>
      <c r="E34" s="61"/>
      <c r="F34" s="61" t="s">
        <v>20</v>
      </c>
      <c r="G34" s="62">
        <v>4133.26</v>
      </c>
      <c r="H34" s="61" t="s">
        <v>22</v>
      </c>
      <c r="I34" s="62">
        <v>10583.19</v>
      </c>
      <c r="J34" s="61"/>
      <c r="K34" s="61"/>
      <c r="L34" s="61"/>
      <c r="M34" s="61"/>
      <c r="N34" s="61"/>
      <c r="O34" s="61"/>
      <c r="P34" s="61"/>
    </row>
    <row r="35" spans="1:16" x14ac:dyDescent="0.25">
      <c r="A35" s="61"/>
      <c r="B35" s="61"/>
      <c r="C35" s="61"/>
      <c r="D35" s="61"/>
      <c r="E35" s="61"/>
      <c r="F35" s="61" t="s">
        <v>25</v>
      </c>
      <c r="G35" s="62">
        <v>847</v>
      </c>
      <c r="H35" s="61" t="s">
        <v>31</v>
      </c>
      <c r="I35" s="62">
        <v>9979</v>
      </c>
      <c r="J35" s="61"/>
      <c r="K35" s="61"/>
      <c r="L35" s="61"/>
      <c r="M35" s="61"/>
      <c r="N35" s="61"/>
      <c r="O35" s="61"/>
      <c r="P35" s="61"/>
    </row>
    <row r="36" spans="1:16" x14ac:dyDescent="0.25">
      <c r="A36" s="61"/>
      <c r="B36" s="61"/>
      <c r="C36" s="61"/>
      <c r="D36" s="61"/>
      <c r="E36" s="61"/>
      <c r="F36" s="61" t="s">
        <v>27</v>
      </c>
      <c r="G36" s="62">
        <v>747.5</v>
      </c>
      <c r="H36" s="61" t="s">
        <v>19</v>
      </c>
      <c r="I36" s="62">
        <v>6453.75</v>
      </c>
      <c r="J36" s="61"/>
      <c r="K36" s="61"/>
      <c r="L36" s="61"/>
      <c r="M36" s="61"/>
      <c r="N36" s="61"/>
      <c r="O36" s="61"/>
      <c r="P36" s="61"/>
    </row>
    <row r="37" spans="1:16" x14ac:dyDescent="0.25">
      <c r="A37" s="61"/>
      <c r="B37" s="61"/>
      <c r="C37" s="61"/>
      <c r="D37" s="61"/>
      <c r="E37" s="61"/>
      <c r="F37" s="61" t="s">
        <v>26</v>
      </c>
      <c r="G37" s="62">
        <v>723.5</v>
      </c>
      <c r="H37" s="61" t="s">
        <v>40</v>
      </c>
      <c r="I37" s="62">
        <v>6368</v>
      </c>
      <c r="J37" s="61"/>
      <c r="K37" s="61"/>
      <c r="L37" s="61"/>
      <c r="M37" s="61"/>
      <c r="N37" s="61"/>
      <c r="O37" s="61"/>
      <c r="P37" s="61"/>
    </row>
    <row r="38" spans="1:16" x14ac:dyDescent="0.25">
      <c r="A38" s="61"/>
      <c r="B38" s="61"/>
      <c r="C38" s="61"/>
      <c r="D38" s="61"/>
      <c r="E38" s="61"/>
      <c r="F38" s="61" t="s">
        <v>29</v>
      </c>
      <c r="G38" s="62">
        <v>707.03</v>
      </c>
      <c r="H38" s="61" t="s">
        <v>38</v>
      </c>
      <c r="I38" s="62">
        <v>3995</v>
      </c>
      <c r="J38" s="61"/>
      <c r="K38" s="61"/>
      <c r="L38" s="61"/>
      <c r="M38" s="61"/>
      <c r="N38" s="61"/>
      <c r="O38" s="61"/>
      <c r="P38" s="61"/>
    </row>
    <row r="39" spans="1:16" x14ac:dyDescent="0.25">
      <c r="A39" s="61"/>
      <c r="B39" s="61"/>
      <c r="C39" s="61"/>
      <c r="D39" s="61"/>
      <c r="E39" s="61"/>
      <c r="F39" s="61" t="s">
        <v>23</v>
      </c>
      <c r="G39" s="62">
        <v>647.37</v>
      </c>
      <c r="H39" s="61" t="s">
        <v>33</v>
      </c>
      <c r="I39" s="62">
        <v>3838.4</v>
      </c>
      <c r="J39" s="61"/>
      <c r="K39" s="61"/>
      <c r="L39" s="61"/>
      <c r="M39" s="61"/>
      <c r="N39" s="61"/>
      <c r="O39" s="61"/>
      <c r="P39" s="61"/>
    </row>
    <row r="40" spans="1:16" x14ac:dyDescent="0.25">
      <c r="A40" s="61"/>
      <c r="B40" s="61"/>
      <c r="C40" s="61"/>
      <c r="D40" s="61"/>
      <c r="E40" s="61"/>
      <c r="F40" s="61" t="s">
        <v>49</v>
      </c>
      <c r="G40" s="62">
        <v>570.5</v>
      </c>
      <c r="H40" s="61" t="s">
        <v>29</v>
      </c>
      <c r="I40" s="62">
        <v>3796</v>
      </c>
      <c r="J40" s="61"/>
      <c r="K40" s="61"/>
      <c r="L40" s="61"/>
      <c r="M40" s="61"/>
      <c r="N40" s="61"/>
      <c r="O40" s="61"/>
      <c r="P40" s="61"/>
    </row>
    <row r="41" spans="1:16" x14ac:dyDescent="0.25">
      <c r="A41" s="61"/>
      <c r="B41" s="61"/>
      <c r="C41" s="61"/>
      <c r="D41" s="61"/>
      <c r="E41" s="61"/>
      <c r="F41" s="61" t="s">
        <v>28</v>
      </c>
      <c r="G41" s="62">
        <v>480.02</v>
      </c>
      <c r="H41" s="61" t="s">
        <v>27</v>
      </c>
      <c r="I41" s="62">
        <v>3645</v>
      </c>
      <c r="J41" s="61"/>
      <c r="K41" s="61"/>
      <c r="L41" s="61"/>
      <c r="M41" s="61"/>
      <c r="N41" s="61"/>
      <c r="O41" s="61"/>
      <c r="P41" s="61"/>
    </row>
    <row r="42" spans="1:16" x14ac:dyDescent="0.25">
      <c r="A42" s="61"/>
      <c r="B42" s="61"/>
      <c r="C42" s="61"/>
      <c r="D42" s="61"/>
      <c r="E42" s="61"/>
      <c r="F42" s="61" t="s">
        <v>38</v>
      </c>
      <c r="G42" s="62">
        <v>464</v>
      </c>
      <c r="H42" s="61" t="s">
        <v>20</v>
      </c>
      <c r="I42" s="62">
        <v>2116.25</v>
      </c>
      <c r="J42" s="61"/>
      <c r="K42" s="61"/>
      <c r="L42" s="61"/>
      <c r="M42" s="61"/>
      <c r="N42" s="61"/>
      <c r="O42" s="61"/>
      <c r="P42" s="61"/>
    </row>
    <row r="43" spans="1:16" x14ac:dyDescent="0.25">
      <c r="A43" s="61"/>
      <c r="B43" s="61"/>
      <c r="C43" s="61"/>
      <c r="D43" s="61"/>
      <c r="E43" s="61"/>
      <c r="F43" s="63" t="s">
        <v>30</v>
      </c>
      <c r="G43" s="64">
        <v>458.12</v>
      </c>
      <c r="H43" s="61" t="s">
        <v>43</v>
      </c>
      <c r="I43" s="62">
        <v>2084</v>
      </c>
      <c r="J43" s="64"/>
      <c r="K43" s="65"/>
      <c r="L43" s="61"/>
      <c r="M43" s="61"/>
      <c r="N43" s="61"/>
      <c r="O43" s="61"/>
      <c r="P43" s="61"/>
    </row>
    <row r="44" spans="1:16" x14ac:dyDescent="0.25">
      <c r="A44" s="61"/>
      <c r="B44" s="61"/>
      <c r="C44" s="61"/>
      <c r="D44" s="61"/>
      <c r="E44" s="61"/>
      <c r="F44" s="61" t="s">
        <v>40</v>
      </c>
      <c r="G44" s="62">
        <v>455.5</v>
      </c>
      <c r="H44" s="61" t="s">
        <v>42</v>
      </c>
      <c r="I44" s="62">
        <v>1760</v>
      </c>
      <c r="J44" s="61"/>
      <c r="K44" s="61"/>
      <c r="L44" s="61"/>
      <c r="M44" s="61"/>
      <c r="N44" s="61"/>
      <c r="O44" s="61"/>
      <c r="P44" s="61"/>
    </row>
    <row r="45" spans="1:16" x14ac:dyDescent="0.25">
      <c r="A45" s="61"/>
      <c r="B45" s="61"/>
      <c r="C45" s="61"/>
      <c r="D45" s="61"/>
      <c r="E45" s="61"/>
      <c r="F45" s="61" t="s">
        <v>33</v>
      </c>
      <c r="G45" s="62">
        <v>379.79999999999995</v>
      </c>
      <c r="H45" s="61" t="s">
        <v>34</v>
      </c>
      <c r="I45" s="62">
        <v>1332</v>
      </c>
      <c r="J45" s="61"/>
      <c r="K45" s="61"/>
      <c r="L45" s="61"/>
      <c r="M45" s="61"/>
      <c r="N45" s="61"/>
      <c r="O45" s="61"/>
      <c r="P45" s="61"/>
    </row>
    <row r="46" spans="1:16" x14ac:dyDescent="0.25">
      <c r="A46" s="61"/>
      <c r="B46" s="61"/>
      <c r="C46" s="61"/>
      <c r="D46" s="61"/>
      <c r="E46" s="61"/>
      <c r="F46" s="61" t="s">
        <v>13</v>
      </c>
      <c r="G46" s="62">
        <v>2991.3199999999997</v>
      </c>
      <c r="H46" s="61" t="s">
        <v>13</v>
      </c>
      <c r="I46" s="62">
        <v>7800.7500000000009</v>
      </c>
      <c r="J46" s="61"/>
      <c r="K46" s="61"/>
      <c r="L46" s="61"/>
      <c r="M46" s="61"/>
      <c r="N46" s="61"/>
      <c r="O46" s="61"/>
      <c r="P46" s="61"/>
    </row>
    <row r="47" spans="1:16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mergeCells count="5">
    <mergeCell ref="F8:K8"/>
    <mergeCell ref="F9:K9"/>
    <mergeCell ref="F23:K23"/>
    <mergeCell ref="F24:K24"/>
    <mergeCell ref="B1:P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activeCell="N10" sqref="N10"/>
    </sheetView>
  </sheetViews>
  <sheetFormatPr baseColWidth="10" defaultColWidth="0" defaultRowHeight="15" x14ac:dyDescent="0.25"/>
  <cols>
    <col min="1" max="1" width="10.7109375" style="2" customWidth="1"/>
    <col min="2" max="2" width="10.85546875" style="2" customWidth="1"/>
    <col min="3" max="3" width="9" style="2" customWidth="1"/>
    <col min="4" max="4" width="8.5703125" style="2" customWidth="1"/>
    <col min="5" max="5" width="10.140625" style="2" customWidth="1"/>
    <col min="6" max="6" width="15.7109375" style="2" customWidth="1"/>
    <col min="7" max="7" width="14.7109375" style="2" customWidth="1"/>
    <col min="8" max="8" width="10.7109375" style="2" customWidth="1"/>
    <col min="9" max="9" width="15.7109375" style="2" customWidth="1"/>
    <col min="10" max="10" width="14.7109375" style="2" customWidth="1"/>
    <col min="11" max="11" width="10.7109375" style="2" customWidth="1"/>
    <col min="12" max="13" width="10.85546875" style="2" customWidth="1"/>
    <col min="14" max="14" width="9.140625" style="2" customWidth="1"/>
    <col min="15" max="15" width="9" style="2" customWidth="1"/>
    <col min="16" max="16" width="4.7109375" style="2" customWidth="1"/>
    <col min="17" max="17" width="9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18.75" x14ac:dyDescent="0.25">
      <c r="B1" s="94" t="s">
        <v>71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x14ac:dyDescent="0.25">
      <c r="B2" s="9" t="str">
        <f>+B6</f>
        <v>1. Principales áreas de cultivo afectadas y perdidas (ha)</v>
      </c>
      <c r="C2" s="19"/>
      <c r="D2" s="19"/>
      <c r="E2" s="19"/>
      <c r="F2" s="19"/>
      <c r="G2" s="19"/>
      <c r="H2" s="19"/>
      <c r="I2" s="9"/>
      <c r="J2" s="9"/>
      <c r="K2" s="9"/>
      <c r="L2" s="19"/>
      <c r="M2" s="12"/>
      <c r="N2" s="12"/>
      <c r="O2" s="12"/>
      <c r="P2" s="12"/>
    </row>
    <row r="3" spans="2:16" x14ac:dyDescent="0.25">
      <c r="B3" s="9"/>
      <c r="C3" s="10"/>
      <c r="D3" s="10"/>
      <c r="E3" s="10"/>
      <c r="F3" s="9"/>
      <c r="G3" s="9"/>
      <c r="H3" s="11"/>
      <c r="I3" s="9"/>
      <c r="J3" s="9"/>
      <c r="K3" s="9"/>
      <c r="L3" s="12"/>
      <c r="M3" s="12"/>
      <c r="N3" s="12"/>
      <c r="O3" s="12"/>
      <c r="P3" s="12"/>
    </row>
    <row r="4" spans="2:16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4"/>
      <c r="C5" s="5"/>
      <c r="D5" s="5"/>
      <c r="E5" s="5"/>
      <c r="F5" s="5"/>
      <c r="G5" s="3"/>
      <c r="H5" s="3"/>
    </row>
    <row r="6" spans="2:16" x14ac:dyDescent="0.25">
      <c r="B6" s="22" t="s">
        <v>51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0"/>
    </row>
    <row r="7" spans="2:16" x14ac:dyDescent="0.25">
      <c r="B7" s="18"/>
      <c r="C7" s="7"/>
      <c r="D7" s="7"/>
      <c r="E7" s="7"/>
      <c r="F7" s="97" t="s">
        <v>61</v>
      </c>
      <c r="G7" s="97"/>
      <c r="H7" s="97"/>
      <c r="I7" s="97"/>
      <c r="J7" s="97"/>
      <c r="K7" s="97"/>
      <c r="L7" s="7"/>
      <c r="M7" s="7"/>
      <c r="N7" s="7"/>
      <c r="O7" s="7"/>
      <c r="P7" s="21"/>
    </row>
    <row r="8" spans="2:16" x14ac:dyDescent="0.25">
      <c r="B8" s="18"/>
      <c r="C8" s="7"/>
      <c r="D8" s="7"/>
      <c r="E8" s="7"/>
      <c r="F8" s="96" t="s">
        <v>52</v>
      </c>
      <c r="G8" s="96"/>
      <c r="H8" s="96"/>
      <c r="I8" s="96"/>
      <c r="J8" s="96"/>
      <c r="K8" s="96"/>
      <c r="L8" s="7"/>
      <c r="M8" s="7"/>
      <c r="N8" s="7"/>
      <c r="O8" s="7"/>
      <c r="P8" s="21"/>
    </row>
    <row r="9" spans="2:16" s="66" customFormat="1" ht="30" x14ac:dyDescent="0.25">
      <c r="B9" s="78"/>
      <c r="C9" s="79"/>
      <c r="D9" s="79"/>
      <c r="E9" s="79"/>
      <c r="F9" s="77" t="s">
        <v>58</v>
      </c>
      <c r="G9" s="77" t="s">
        <v>60</v>
      </c>
      <c r="H9" s="77" t="s">
        <v>46</v>
      </c>
      <c r="I9" s="26" t="s">
        <v>58</v>
      </c>
      <c r="J9" s="26" t="s">
        <v>59</v>
      </c>
      <c r="K9" s="26" t="s">
        <v>46</v>
      </c>
      <c r="L9" s="79"/>
      <c r="M9" s="79"/>
      <c r="N9" s="79"/>
      <c r="O9" s="79"/>
      <c r="P9" s="80"/>
    </row>
    <row r="10" spans="2:16" x14ac:dyDescent="0.25">
      <c r="B10" s="18"/>
      <c r="C10" s="7"/>
      <c r="D10" s="7"/>
      <c r="E10" s="7"/>
      <c r="F10" s="71" t="s">
        <v>19</v>
      </c>
      <c r="G10" s="72">
        <v>5584.7</v>
      </c>
      <c r="H10" s="73">
        <f>SUM(H11:H14)</f>
        <v>1</v>
      </c>
      <c r="I10" s="74" t="s">
        <v>21</v>
      </c>
      <c r="J10" s="75">
        <v>11816.48</v>
      </c>
      <c r="K10" s="76">
        <f>SUM(K11:K14)</f>
        <v>1</v>
      </c>
      <c r="L10" s="7"/>
      <c r="M10" s="7"/>
      <c r="N10" s="7"/>
      <c r="O10" s="7"/>
      <c r="P10" s="21"/>
    </row>
    <row r="11" spans="2:16" x14ac:dyDescent="0.25">
      <c r="B11" s="18"/>
      <c r="C11" s="7"/>
      <c r="D11" s="7"/>
      <c r="E11" s="7"/>
      <c r="F11" s="67" t="s">
        <v>9</v>
      </c>
      <c r="G11" s="68">
        <v>4786.75</v>
      </c>
      <c r="H11" s="69">
        <f>+G11/G10</f>
        <v>0.85711855605493581</v>
      </c>
      <c r="I11" s="67" t="s">
        <v>2</v>
      </c>
      <c r="J11" s="68">
        <v>4036</v>
      </c>
      <c r="K11" s="69">
        <f>+J11/J10</f>
        <v>0.341556876497908</v>
      </c>
      <c r="L11" s="7"/>
      <c r="M11" s="7"/>
      <c r="N11" s="7"/>
      <c r="O11" s="7"/>
      <c r="P11" s="21"/>
    </row>
    <row r="12" spans="2:16" x14ac:dyDescent="0.25">
      <c r="B12" s="18"/>
      <c r="C12" s="7"/>
      <c r="D12" s="7"/>
      <c r="E12" s="7"/>
      <c r="F12" s="67" t="s">
        <v>10</v>
      </c>
      <c r="G12" s="68">
        <v>661</v>
      </c>
      <c r="H12" s="69">
        <f>+G12/G10</f>
        <v>0.1183590882231812</v>
      </c>
      <c r="I12" s="67" t="s">
        <v>3</v>
      </c>
      <c r="J12" s="68">
        <v>3404</v>
      </c>
      <c r="K12" s="69">
        <f>+J12/J10</f>
        <v>0.28807225163500466</v>
      </c>
      <c r="L12" s="7"/>
      <c r="M12" s="7"/>
      <c r="N12" s="7"/>
      <c r="O12" s="7"/>
      <c r="P12" s="21"/>
    </row>
    <row r="13" spans="2:16" x14ac:dyDescent="0.25">
      <c r="B13" s="18"/>
      <c r="C13" s="7"/>
      <c r="D13" s="7"/>
      <c r="E13" s="7"/>
      <c r="F13" s="67" t="s">
        <v>1</v>
      </c>
      <c r="G13" s="68">
        <v>100</v>
      </c>
      <c r="H13" s="69">
        <f>+G13/G10</f>
        <v>1.7906064784142389E-2</v>
      </c>
      <c r="I13" s="67" t="s">
        <v>9</v>
      </c>
      <c r="J13" s="68">
        <v>1382</v>
      </c>
      <c r="K13" s="69">
        <f>+J13/J10</f>
        <v>0.11695530310210825</v>
      </c>
      <c r="L13" s="7"/>
      <c r="M13" s="7"/>
      <c r="N13" s="7"/>
      <c r="O13" s="7"/>
      <c r="P13" s="21"/>
    </row>
    <row r="14" spans="2:16" x14ac:dyDescent="0.25">
      <c r="B14" s="18"/>
      <c r="C14" s="7"/>
      <c r="D14" s="7"/>
      <c r="E14" s="7"/>
      <c r="F14" s="67" t="s">
        <v>13</v>
      </c>
      <c r="G14" s="68">
        <v>36.950000000000003</v>
      </c>
      <c r="H14" s="69">
        <f>+G14/G10</f>
        <v>6.6162909377406138E-3</v>
      </c>
      <c r="I14" s="67" t="s">
        <v>13</v>
      </c>
      <c r="J14" s="68">
        <v>2994.48</v>
      </c>
      <c r="K14" s="69">
        <f>+J14/J10</f>
        <v>0.25341556876497912</v>
      </c>
      <c r="L14" s="7"/>
      <c r="M14" s="7"/>
      <c r="N14" s="7"/>
      <c r="O14" s="7"/>
      <c r="P14" s="21"/>
    </row>
    <row r="15" spans="2:16" x14ac:dyDescent="0.25">
      <c r="B15" s="18"/>
      <c r="C15" s="7"/>
      <c r="D15" s="7"/>
      <c r="E15" s="7"/>
      <c r="F15" s="71" t="s">
        <v>22</v>
      </c>
      <c r="G15" s="72">
        <v>5583.7</v>
      </c>
      <c r="H15" s="73">
        <f>SUM(H16:H19)</f>
        <v>1</v>
      </c>
      <c r="I15" s="74" t="s">
        <v>26</v>
      </c>
      <c r="J15" s="75">
        <v>11020</v>
      </c>
      <c r="K15" s="76">
        <f>SUM(K16:K19)</f>
        <v>1</v>
      </c>
      <c r="L15" s="7"/>
      <c r="M15" s="7"/>
      <c r="N15" s="7"/>
      <c r="O15" s="7"/>
      <c r="P15" s="21"/>
    </row>
    <row r="16" spans="2:16" x14ac:dyDescent="0.25">
      <c r="B16" s="18"/>
      <c r="C16" s="7"/>
      <c r="D16" s="7"/>
      <c r="E16" s="7"/>
      <c r="F16" s="67" t="s">
        <v>10</v>
      </c>
      <c r="G16" s="68">
        <v>2823</v>
      </c>
      <c r="H16" s="69">
        <f>+G16/G15</f>
        <v>0.50557873811272103</v>
      </c>
      <c r="I16" s="67" t="s">
        <v>2</v>
      </c>
      <c r="J16" s="68">
        <v>7351</v>
      </c>
      <c r="K16" s="69">
        <f>+J16/J15</f>
        <v>0.66705989110707808</v>
      </c>
      <c r="L16" s="7"/>
      <c r="M16" s="7"/>
      <c r="N16" s="7"/>
      <c r="O16" s="7"/>
      <c r="P16" s="21"/>
    </row>
    <row r="17" spans="2:16" x14ac:dyDescent="0.25">
      <c r="B17" s="18"/>
      <c r="C17" s="7"/>
      <c r="D17" s="7"/>
      <c r="E17" s="7"/>
      <c r="F17" s="67" t="s">
        <v>6</v>
      </c>
      <c r="G17" s="68">
        <v>1054.5</v>
      </c>
      <c r="H17" s="69">
        <f>+G17/G15</f>
        <v>0.18885326933753604</v>
      </c>
      <c r="I17" s="67" t="s">
        <v>3</v>
      </c>
      <c r="J17" s="68">
        <v>3449</v>
      </c>
      <c r="K17" s="69">
        <f>+J17/J15</f>
        <v>0.31297640653357534</v>
      </c>
      <c r="L17" s="7"/>
      <c r="M17" s="7"/>
      <c r="N17" s="7"/>
      <c r="O17" s="7"/>
      <c r="P17" s="21"/>
    </row>
    <row r="18" spans="2:16" x14ac:dyDescent="0.25">
      <c r="B18" s="18"/>
      <c r="C18" s="7"/>
      <c r="D18" s="7"/>
      <c r="E18" s="7"/>
      <c r="F18" s="67" t="s">
        <v>7</v>
      </c>
      <c r="G18" s="68">
        <v>871</v>
      </c>
      <c r="H18" s="69">
        <f>+G18/G15</f>
        <v>0.1559897558966277</v>
      </c>
      <c r="I18" s="67" t="s">
        <v>1</v>
      </c>
      <c r="J18" s="68">
        <v>172</v>
      </c>
      <c r="K18" s="69">
        <f>+J18/J15</f>
        <v>1.5607985480943739E-2</v>
      </c>
      <c r="L18" s="7"/>
      <c r="M18" s="7"/>
      <c r="N18" s="7"/>
      <c r="O18" s="7"/>
      <c r="P18" s="21"/>
    </row>
    <row r="19" spans="2:16" x14ac:dyDescent="0.25">
      <c r="B19" s="18"/>
      <c r="C19" s="7"/>
      <c r="D19" s="7"/>
      <c r="E19" s="7"/>
      <c r="F19" s="67" t="s">
        <v>13</v>
      </c>
      <c r="G19" s="70">
        <v>835.2</v>
      </c>
      <c r="H19" s="69">
        <f>+G19/G15</f>
        <v>0.14957823665311534</v>
      </c>
      <c r="I19" s="67" t="s">
        <v>13</v>
      </c>
      <c r="J19" s="68">
        <v>48</v>
      </c>
      <c r="K19" s="69">
        <f>+J19/J15</f>
        <v>4.3557168784029042E-3</v>
      </c>
      <c r="L19" s="7"/>
      <c r="M19" s="7"/>
      <c r="N19" s="7"/>
      <c r="O19" s="7"/>
      <c r="P19" s="21"/>
    </row>
    <row r="20" spans="2:16" x14ac:dyDescent="0.25">
      <c r="B20" s="18"/>
      <c r="C20" s="7"/>
      <c r="D20" s="7"/>
      <c r="E20" s="7"/>
      <c r="F20" s="71" t="s">
        <v>21</v>
      </c>
      <c r="G20" s="72">
        <v>4292.01</v>
      </c>
      <c r="H20" s="73">
        <f>SUM(H21:H24)</f>
        <v>1</v>
      </c>
      <c r="I20" s="74" t="s">
        <v>24</v>
      </c>
      <c r="J20" s="75">
        <v>10827.52</v>
      </c>
      <c r="K20" s="76">
        <f>SUM(K21:K24)</f>
        <v>0.99999999999999989</v>
      </c>
      <c r="L20" s="7"/>
      <c r="M20" s="7"/>
      <c r="N20" s="7"/>
      <c r="O20" s="7"/>
      <c r="P20" s="21"/>
    </row>
    <row r="21" spans="2:16" x14ac:dyDescent="0.25">
      <c r="B21" s="18"/>
      <c r="C21" s="7"/>
      <c r="D21" s="7"/>
      <c r="E21" s="7"/>
      <c r="F21" s="67" t="s">
        <v>9</v>
      </c>
      <c r="G21" s="68">
        <v>1219.5</v>
      </c>
      <c r="H21" s="69">
        <f>+G21/G20</f>
        <v>0.28413260919708944</v>
      </c>
      <c r="I21" s="67" t="s">
        <v>10</v>
      </c>
      <c r="J21" s="68">
        <v>10555</v>
      </c>
      <c r="K21" s="69">
        <f>+J21/J20</f>
        <v>0.97483080151318113</v>
      </c>
      <c r="L21" s="7"/>
      <c r="M21" s="7"/>
      <c r="N21" s="7"/>
      <c r="O21" s="7"/>
      <c r="P21" s="21"/>
    </row>
    <row r="22" spans="2:16" x14ac:dyDescent="0.25">
      <c r="B22" s="18"/>
      <c r="C22" s="7"/>
      <c r="D22" s="7"/>
      <c r="E22" s="7"/>
      <c r="F22" s="67" t="s">
        <v>7</v>
      </c>
      <c r="G22" s="68">
        <v>1118</v>
      </c>
      <c r="H22" s="69">
        <f>+G22/G20</f>
        <v>0.2604840156476802</v>
      </c>
      <c r="I22" s="67" t="s">
        <v>7</v>
      </c>
      <c r="J22" s="68">
        <v>181</v>
      </c>
      <c r="K22" s="69">
        <f>+J22/J20</f>
        <v>1.6716662726090552E-2</v>
      </c>
      <c r="L22" s="7"/>
      <c r="M22" s="7"/>
      <c r="N22" s="7"/>
      <c r="O22" s="7"/>
      <c r="P22" s="21"/>
    </row>
    <row r="23" spans="2:16" x14ac:dyDescent="0.25">
      <c r="B23" s="18"/>
      <c r="C23" s="7"/>
      <c r="D23" s="7"/>
      <c r="E23" s="7"/>
      <c r="F23" s="67" t="s">
        <v>2</v>
      </c>
      <c r="G23" s="68">
        <v>718</v>
      </c>
      <c r="H23" s="69">
        <f>+G23/G20</f>
        <v>0.16728758786675707</v>
      </c>
      <c r="I23" s="67" t="s">
        <v>11</v>
      </c>
      <c r="J23" s="68">
        <v>91.52</v>
      </c>
      <c r="K23" s="69">
        <f>+J23/J20</f>
        <v>8.4525357607282171E-3</v>
      </c>
      <c r="L23" s="7"/>
      <c r="M23" s="7"/>
      <c r="N23" s="7"/>
      <c r="O23" s="7"/>
      <c r="P23" s="21"/>
    </row>
    <row r="24" spans="2:16" x14ac:dyDescent="0.25">
      <c r="B24" s="18"/>
      <c r="C24" s="7"/>
      <c r="D24" s="7"/>
      <c r="E24" s="7"/>
      <c r="F24" s="67" t="s">
        <v>13</v>
      </c>
      <c r="G24" s="68">
        <v>1236.51</v>
      </c>
      <c r="H24" s="69">
        <f>+G24/G20</f>
        <v>0.28809578728847324</v>
      </c>
      <c r="I24" s="67"/>
      <c r="J24" s="68"/>
      <c r="K24" s="69">
        <f>+J24/J20</f>
        <v>0</v>
      </c>
      <c r="L24" s="7"/>
      <c r="M24" s="7"/>
      <c r="N24" s="7"/>
      <c r="O24" s="7"/>
      <c r="P24" s="21"/>
    </row>
    <row r="25" spans="2:16" x14ac:dyDescent="0.25">
      <c r="B25" s="18"/>
      <c r="C25" s="7"/>
      <c r="D25" s="7"/>
      <c r="E25" s="7"/>
      <c r="F25" s="71" t="s">
        <v>20</v>
      </c>
      <c r="G25" s="72">
        <v>4133.26</v>
      </c>
      <c r="H25" s="73">
        <f>SUM(H26:H29)</f>
        <v>0.99999999999999989</v>
      </c>
      <c r="I25" s="74" t="s">
        <v>22</v>
      </c>
      <c r="J25" s="75">
        <v>10583.19</v>
      </c>
      <c r="K25" s="76">
        <f>SUM(K26:K29)</f>
        <v>1</v>
      </c>
      <c r="L25" s="7"/>
      <c r="M25" s="7"/>
      <c r="N25" s="7"/>
      <c r="O25" s="7"/>
      <c r="P25" s="21"/>
    </row>
    <row r="26" spans="2:16" x14ac:dyDescent="0.25">
      <c r="B26" s="18"/>
      <c r="C26" s="7"/>
      <c r="D26" s="7"/>
      <c r="E26" s="7"/>
      <c r="F26" s="67" t="s">
        <v>9</v>
      </c>
      <c r="G26" s="68">
        <v>3943.5</v>
      </c>
      <c r="H26" s="69">
        <f>+G26/G25</f>
        <v>0.95408950803965875</v>
      </c>
      <c r="I26" s="67" t="s">
        <v>7</v>
      </c>
      <c r="J26" s="68">
        <v>7776.5</v>
      </c>
      <c r="K26" s="69">
        <f>+J26/J25</f>
        <v>0.73479735316100336</v>
      </c>
      <c r="L26" s="7"/>
      <c r="M26" s="7"/>
      <c r="N26" s="7"/>
      <c r="O26" s="7"/>
      <c r="P26" s="21"/>
    </row>
    <row r="27" spans="2:16" x14ac:dyDescent="0.25">
      <c r="B27" s="18"/>
      <c r="C27" s="7"/>
      <c r="D27" s="7"/>
      <c r="E27" s="7"/>
      <c r="F27" s="67" t="s">
        <v>1</v>
      </c>
      <c r="G27" s="68">
        <v>50</v>
      </c>
      <c r="H27" s="69">
        <f>+G27/G25</f>
        <v>1.2096988817543536E-2</v>
      </c>
      <c r="I27" s="67" t="s">
        <v>11</v>
      </c>
      <c r="J27" s="68">
        <v>778.69</v>
      </c>
      <c r="K27" s="69">
        <f>+J27/J25</f>
        <v>7.3578004363523672E-2</v>
      </c>
      <c r="L27" s="7"/>
      <c r="M27" s="7"/>
      <c r="N27" s="7"/>
      <c r="O27" s="7"/>
      <c r="P27" s="21"/>
    </row>
    <row r="28" spans="2:16" x14ac:dyDescent="0.25">
      <c r="B28" s="18"/>
      <c r="C28" s="7"/>
      <c r="D28" s="7"/>
      <c r="E28" s="7"/>
      <c r="F28" s="67" t="s">
        <v>7</v>
      </c>
      <c r="G28" s="68">
        <v>41</v>
      </c>
      <c r="H28" s="69">
        <f>+G28/G25</f>
        <v>9.9195308303857005E-3</v>
      </c>
      <c r="I28" s="67" t="s">
        <v>1</v>
      </c>
      <c r="J28" s="68">
        <v>750</v>
      </c>
      <c r="K28" s="69">
        <f>+J28/J25</f>
        <v>7.0867101507201505E-2</v>
      </c>
      <c r="L28" s="7"/>
      <c r="M28" s="7"/>
      <c r="N28" s="7"/>
      <c r="O28" s="7"/>
      <c r="P28" s="21"/>
    </row>
    <row r="29" spans="2:16" x14ac:dyDescent="0.25">
      <c r="B29" s="18"/>
      <c r="C29" s="7"/>
      <c r="D29" s="7"/>
      <c r="E29" s="7"/>
      <c r="F29" s="67" t="s">
        <v>13</v>
      </c>
      <c r="G29" s="68">
        <v>98.759999999999991</v>
      </c>
      <c r="H29" s="69">
        <f>+G29/G25</f>
        <v>2.3893972312411992E-2</v>
      </c>
      <c r="I29" s="67" t="s">
        <v>13</v>
      </c>
      <c r="J29" s="68">
        <v>1278</v>
      </c>
      <c r="K29" s="69">
        <f>+J29/J25</f>
        <v>0.12075754096827138</v>
      </c>
      <c r="L29" s="7"/>
      <c r="M29" s="7"/>
      <c r="N29" s="7"/>
      <c r="O29" s="7"/>
      <c r="P29" s="21"/>
    </row>
    <row r="30" spans="2:16" x14ac:dyDescent="0.25">
      <c r="B30" s="18"/>
      <c r="C30" s="7"/>
      <c r="D30" s="7"/>
      <c r="E30" s="7"/>
      <c r="F30" s="93" t="s">
        <v>57</v>
      </c>
      <c r="G30" s="93"/>
      <c r="H30" s="93"/>
      <c r="I30" s="93"/>
      <c r="J30" s="93"/>
      <c r="K30" s="93"/>
      <c r="L30" s="7"/>
      <c r="M30" s="7"/>
      <c r="N30" s="7"/>
      <c r="O30" s="7"/>
      <c r="P30" s="21"/>
    </row>
    <row r="31" spans="2:16" x14ac:dyDescent="0.25">
      <c r="B31" s="18"/>
      <c r="C31" s="7"/>
      <c r="D31" s="7"/>
      <c r="E31" s="7"/>
      <c r="F31" s="98" t="s">
        <v>50</v>
      </c>
      <c r="G31" s="98"/>
      <c r="H31" s="98"/>
      <c r="I31" s="98"/>
      <c r="J31" s="98"/>
      <c r="K31" s="98"/>
      <c r="L31" s="7"/>
      <c r="M31" s="7"/>
      <c r="N31" s="7"/>
      <c r="O31" s="7"/>
      <c r="P31" s="21"/>
    </row>
    <row r="32" spans="2:16" x14ac:dyDescent="0.25">
      <c r="B32" s="1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</sheetData>
  <mergeCells count="5">
    <mergeCell ref="F8:K8"/>
    <mergeCell ref="F30:K30"/>
    <mergeCell ref="F31:K31"/>
    <mergeCell ref="B1:P1"/>
    <mergeCell ref="F7:K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Carátula</vt:lpstr>
      <vt:lpstr>Índice</vt:lpstr>
      <vt:lpstr>Regiones</vt:lpstr>
      <vt:lpstr>Cultivos</vt:lpstr>
      <vt:lpstr>Cultivos por regiones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2017-04-19T20:38:45Z</dcterms:modified>
</cp:coreProperties>
</file>